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105" windowHeight="4650" activeTab="0"/>
  </bookViews>
  <sheets>
    <sheet name="Befolkningsudvikling" sheetId="1" r:id="rId1"/>
    <sheet name="Fordeling på aldersklasser" sheetId="2" r:id="rId2"/>
    <sheet name="Antal fødsler" sheetId="3" r:id="rId3"/>
    <sheet name="Procent mænd" sheetId="4" state="hidden" r:id="rId4"/>
    <sheet name="Metoder" sheetId="5" r:id="rId5"/>
    <sheet name="Data" sheetId="6" state="hidden" r:id="rId6"/>
  </sheets>
  <definedNames>
    <definedName name="Naeste">'Data'!$BY$4</definedName>
    <definedName name="SenesteDataFra">'Data'!$BZ$3</definedName>
    <definedName name="ValgtAar">'Data'!$BY$5</definedName>
  </definedNames>
  <calcPr fullCalcOnLoad="1"/>
</workbook>
</file>

<file path=xl/comments6.xml><?xml version="1.0" encoding="utf-8"?>
<comments xmlns="http://schemas.openxmlformats.org/spreadsheetml/2006/main">
  <authors>
    <author>Ulrik Gerdes</author>
  </authors>
  <commentList>
    <comment ref="BQ5" authorId="0">
      <text>
        <r>
          <rPr>
            <b/>
            <sz val="8"/>
            <rFont val="Tahoma"/>
            <family val="2"/>
          </rPr>
          <t>Ulrik Gerdes:</t>
        </r>
        <r>
          <rPr>
            <sz val="8"/>
            <rFont val="Tahoma"/>
            <family val="2"/>
          </rPr>
          <t xml:space="preserve">
25-02-2010: Fixet</t>
        </r>
      </text>
    </comment>
  </commentList>
</comments>
</file>

<file path=xl/sharedStrings.xml><?xml version="1.0" encoding="utf-8"?>
<sst xmlns="http://schemas.openxmlformats.org/spreadsheetml/2006/main" count="370" uniqueCount="223">
  <si>
    <t>Mænd</t>
  </si>
  <si>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</si>
  <si>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</si>
  <si>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</si>
  <si>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</si>
  <si>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</si>
  <si>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</si>
  <si>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</si>
  <si>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</si>
  <si>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</si>
  <si>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</si>
  <si>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</si>
  <si>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</si>
  <si>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</si>
  <si>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</si>
  <si>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</si>
  <si>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</si>
  <si>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</si>
  <si>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</si>
  <si>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</si>
  <si>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</si>
  <si>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</si>
  <si>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</si>
  <si>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</si>
  <si>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</si>
  <si>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</si>
  <si>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</si>
  <si>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</si>
  <si>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</si>
  <si>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</si>
  <si>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</si>
  <si>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</si>
  <si>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</si>
  <si>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</si>
  <si>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</si>
  <si>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</si>
  <si>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</si>
  <si>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</si>
  <si>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</si>
  <si>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</si>
  <si>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</si>
  <si>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</si>
  <si>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</si>
  <si>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</si>
  <si>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</si>
  <si>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</si>
  <si>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</si>
  <si>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</si>
  <si>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</si>
  <si>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</si>
  <si>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</si>
  <si>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</si>
  <si>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</si>
  <si>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</si>
  <si>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</si>
  <si>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</si>
  <si>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</si>
  <si>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</si>
  <si>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</si>
  <si>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</si>
  <si>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</si>
  <si>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</si>
  <si>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</si>
  <si>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</si>
  <si>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</si>
  <si>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</si>
  <si>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</si>
  <si>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</si>
  <si>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</si>
  <si>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68 år</t>
  </si>
  <si>
    <t>69 år</t>
  </si>
  <si>
    <t>70 år</t>
  </si>
  <si>
    <t>71 år</t>
  </si>
  <si>
    <t>72 år</t>
  </si>
  <si>
    <t>73 år</t>
  </si>
  <si>
    <t>74 år</t>
  </si>
  <si>
    <t>75 år</t>
  </si>
  <si>
    <t>76 år</t>
  </si>
  <si>
    <t>77 år</t>
  </si>
  <si>
    <t>78 år</t>
  </si>
  <si>
    <t>79 år</t>
  </si>
  <si>
    <t>80 år</t>
  </si>
  <si>
    <t>81 år</t>
  </si>
  <si>
    <t>82 år</t>
  </si>
  <si>
    <t>83 år</t>
  </si>
  <si>
    <t>84 år</t>
  </si>
  <si>
    <t>85 år</t>
  </si>
  <si>
    <t>86 år</t>
  </si>
  <si>
    <t>87 år</t>
  </si>
  <si>
    <t>88 år</t>
  </si>
  <si>
    <t>89 år</t>
  </si>
  <si>
    <t>90 år</t>
  </si>
  <si>
    <t>91 år</t>
  </si>
  <si>
    <t>92 år</t>
  </si>
  <si>
    <t>93 år</t>
  </si>
  <si>
    <t>94 år</t>
  </si>
  <si>
    <t>95 år</t>
  </si>
  <si>
    <t>96 år</t>
  </si>
  <si>
    <t>97 år</t>
  </si>
  <si>
    <t>98 år</t>
  </si>
  <si>
    <t>99 år</t>
  </si>
  <si>
    <t>100 år</t>
  </si>
  <si>
    <t>101 år</t>
  </si>
  <si>
    <t>102 år</t>
  </si>
  <si>
    <t>103 år</t>
  </si>
  <si>
    <t>104 år</t>
  </si>
  <si>
    <t>105 år</t>
  </si>
  <si>
    <t>106 år</t>
  </si>
  <si>
    <t>107 år</t>
  </si>
  <si>
    <t>108 år</t>
  </si>
  <si>
    <t>109 år</t>
  </si>
  <si>
    <t>110 år</t>
  </si>
  <si>
    <t>111 år</t>
  </si>
  <si>
    <t>112 år</t>
  </si>
  <si>
    <t>113 år</t>
  </si>
  <si>
    <t>114 år</t>
  </si>
  <si>
    <t>115 år</t>
  </si>
  <si>
    <t>116 år</t>
  </si>
  <si>
    <t>117 år</t>
  </si>
  <si>
    <t>118 år</t>
  </si>
  <si>
    <t>119 år</t>
  </si>
  <si>
    <t>120 år</t>
  </si>
  <si>
    <t>121 år</t>
  </si>
  <si>
    <t>122 år</t>
  </si>
  <si>
    <t>123 år</t>
  </si>
  <si>
    <t>124 år</t>
  </si>
  <si>
    <t>125 år</t>
  </si>
  <si>
    <t>Kvinder</t>
  </si>
  <si>
    <t>Alder</t>
  </si>
  <si>
    <t>Folketal pr. 1. januar efter område, køn, alder og tid (hele landet)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</si>
  <si>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</si>
  <si>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</si>
  <si>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</si>
  <si>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</si>
  <si>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</si>
  <si>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</si>
  <si>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</si>
  <si>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</si>
  <si>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</si>
  <si>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</si>
  <si>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</si>
  <si>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</si>
  <si>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</si>
  <si>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</si>
  <si>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</si>
  <si>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</si>
  <si>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</si>
  <si>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</si>
  <si>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</si>
  <si>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</si>
  <si>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</si>
  <si>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</si>
  <si>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</si>
  <si>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Q</t>
  </si>
  <si>
    <t>X</t>
  </si>
  <si>
    <t>Y</t>
  </si>
  <si>
    <t>AE</t>
  </si>
  <si>
    <t>Rkfl</t>
  </si>
  <si>
    <t>År</t>
  </si>
  <si>
    <t>Kol</t>
  </si>
  <si>
    <t>Valgt</t>
  </si>
  <si>
    <t>I alt</t>
  </si>
  <si>
    <t>Alle</t>
  </si>
  <si>
    <t>0-20 år</t>
  </si>
  <si>
    <t>21-60 år</t>
  </si>
  <si>
    <t>&gt; 80 år</t>
  </si>
  <si>
    <t>Naeste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</si>
  <si>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</si>
  <si>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</si>
  <si>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</si>
  <si>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</si>
  <si>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</si>
  <si>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</si>
  <si>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</si>
  <si>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</si>
  <si>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</si>
  <si>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</si>
  <si>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</si>
  <si>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</si>
  <si>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</si>
  <si>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</si>
  <si>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</si>
  <si>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</si>
  <si>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</si>
  <si>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</si>
  <si>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</si>
  <si>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</si>
  <si>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MK-ratio</t>
  </si>
  <si>
    <t>Antal 0-årige i Danmark (svarer næsten til fødsler)</t>
  </si>
  <si>
    <t>% M</t>
  </si>
  <si>
    <t>61-65 år</t>
  </si>
  <si>
    <t>66-80 år</t>
  </si>
  <si>
    <t>Delta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</si>
  <si>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</si>
  <si>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</si>
  <si>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</si>
  <si>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</si>
  <si>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</si>
  <si>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</si>
  <si>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</si>
  <si>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</si>
  <si>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</si>
  <si>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</si>
  <si>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</si>
  <si>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</si>
  <si>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</si>
  <si>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</si>
  <si>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</si>
  <si>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Danmarks befolkning 1979 - 2040</t>
  </si>
  <si>
    <t>Ulrik Gerdes :: kliniskbiokemi.net</t>
  </si>
  <si>
    <t>0-25 år</t>
  </si>
  <si>
    <t>26-65 år</t>
  </si>
  <si>
    <t>Over 65 år</t>
  </si>
  <si>
    <t>Børneratio</t>
  </si>
  <si>
    <t>Gamleratio</t>
  </si>
  <si>
    <t>Fordelingerne af udvalgte aldersgrupper</t>
  </si>
  <si>
    <t>Metoder</t>
  </si>
  <si>
    <t>Index 2000</t>
  </si>
  <si>
    <t>Opdateret</t>
  </si>
  <si>
    <t>UseKols</t>
  </si>
  <si>
    <t>0-Årige [opdateres manuelt]</t>
  </si>
  <si>
    <t>Seneste data</t>
  </si>
  <si>
    <t>Automatisk!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</si>
</sst>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[$-406]d\.\ mmmm\ yyyy"/>
    <numFmt numFmtId="176" formatCode="0.000000"/>
    <numFmt numFmtId="177" formatCode="0.00000"/>
    <numFmt numFmtId="178" formatCode="0.0000"/>
  </numFmts>
  <fonts count="77">
    <font>
      <sz val="10"/>
      <name val="Arial"/>
      <family val="0"/>
    </font>
    <font>
      <sz val="14"/>
      <color indexed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color indexed="10"/>
      <name val="Comic Sans MS"/>
      <family val="4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20"/>
      <color indexed="21"/>
      <name val="Lucida Sans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0"/>
      <color indexed="2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1"/>
      <name val="Arial"/>
      <family val="2"/>
    </font>
    <font>
      <sz val="8.25"/>
      <color indexed="8"/>
      <name val="Arial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25"/>
      <color indexed="8"/>
      <name val="Arial Narrow"/>
      <family val="2"/>
    </font>
    <font>
      <sz val="9.2"/>
      <color indexed="8"/>
      <name val="Arial Narrow"/>
      <family val="2"/>
    </font>
    <font>
      <sz val="9.75"/>
      <color indexed="8"/>
      <name val="Arial Narrow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Arial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2"/>
      <color indexed="10"/>
      <name val="Arial"/>
      <family val="2"/>
    </font>
    <font>
      <sz val="12"/>
      <color indexed="21"/>
      <name val="Arial"/>
      <family val="2"/>
    </font>
    <font>
      <b/>
      <sz val="10"/>
      <color indexed="21"/>
      <name val="Arial"/>
      <family val="2"/>
    </font>
    <font>
      <sz val="12"/>
      <color indexed="21"/>
      <name val="Arial Narrow"/>
      <family val="2"/>
    </font>
    <font>
      <sz val="11"/>
      <color indexed="21"/>
      <name val="Arial Narrow"/>
      <family val="2"/>
    </font>
    <font>
      <sz val="10"/>
      <color indexed="21"/>
      <name val="Lucida Sans"/>
      <family val="2"/>
    </font>
    <font>
      <sz val="9"/>
      <color indexed="8"/>
      <name val="Arial"/>
      <family val="2"/>
    </font>
    <font>
      <sz val="14"/>
      <color indexed="21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Arial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8" fillId="21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23" borderId="2" applyNumberFormat="0" applyAlignment="0" applyProtection="0"/>
    <xf numFmtId="0" fontId="63" fillId="24" borderId="3" applyNumberFormat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4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0" fillId="0" borderId="0" xfId="66" applyFont="1" applyAlignment="1">
      <alignment horizontal="center"/>
    </xf>
    <xf numFmtId="172" fontId="0" fillId="0" borderId="0" xfId="66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9" fontId="8" fillId="0" borderId="0" xfId="0" applyNumberFormat="1" applyFont="1" applyAlignment="1">
      <alignment/>
    </xf>
    <xf numFmtId="9" fontId="0" fillId="0" borderId="11" xfId="66" applyFont="1" applyBorder="1" applyAlignment="1">
      <alignment/>
    </xf>
    <xf numFmtId="9" fontId="9" fillId="0" borderId="0" xfId="0" applyNumberFormat="1" applyFont="1" applyAlignment="1">
      <alignment/>
    </xf>
    <xf numFmtId="9" fontId="0" fillId="0" borderId="12" xfId="66" applyFont="1" applyBorder="1" applyAlignment="1">
      <alignment/>
    </xf>
    <xf numFmtId="174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horizontal="left" indent="1"/>
    </xf>
    <xf numFmtId="9" fontId="11" fillId="0" borderId="11" xfId="66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indent="1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174" fontId="0" fillId="33" borderId="0" xfId="0" applyNumberFormat="1" applyFill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14" fontId="73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>
      <alignment horizontal="center" vertical="center"/>
    </xf>
    <xf numFmtId="14" fontId="74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center"/>
    </xf>
    <xf numFmtId="9" fontId="0" fillId="0" borderId="0" xfId="66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2" fontId="0" fillId="0" borderId="0" xfId="66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3" fontId="0" fillId="34" borderId="0" xfId="0" applyNumberFormat="1" applyFill="1" applyAlignment="1">
      <alignment horizontal="center"/>
    </xf>
    <xf numFmtId="9" fontId="0" fillId="34" borderId="0" xfId="66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172" fontId="0" fillId="34" borderId="0" xfId="66" applyNumberFormat="1" applyFont="1" applyFill="1" applyAlignment="1">
      <alignment horizontal="center"/>
    </xf>
    <xf numFmtId="0" fontId="10" fillId="0" borderId="0" xfId="42" applyFont="1" applyAlignment="1" applyProtection="1">
      <alignment horizontal="center" vertical="center"/>
      <protection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75" fillId="33" borderId="0" xfId="0" applyFont="1" applyFill="1" applyAlignment="1">
      <alignment horizontal="center"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Output" xfId="61"/>
    <cellStyle name="Overskrift 1" xfId="62"/>
    <cellStyle name="Overskrift 2" xfId="63"/>
    <cellStyle name="Overskrift 3" xfId="64"/>
    <cellStyle name="Overskrift 4" xfId="65"/>
    <cellStyle name="Percent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Data!$BZ$5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5"/>
          <c:y val="0.17075"/>
          <c:w val="0.9195"/>
          <c:h val="0.658"/>
        </c:manualLayout>
      </c:layout>
      <c:scatterChart>
        <c:scatterStyle val="smoothMarker"/>
        <c:varyColors val="0"/>
        <c:ser>
          <c:idx val="0"/>
          <c:order val="0"/>
          <c:tx>
            <c:v>Mænd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Data!$D$8:$D$133</c:f>
              <c:numCache>
                <c:ptCount val="1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</c:numCache>
            </c:numRef>
          </c:xVal>
          <c:yVal>
            <c:numRef>
              <c:f>Data!$BT$8:$BT$133</c:f>
              <c:numCache>
                <c:ptCount val="126"/>
                <c:pt idx="0">
                  <c:v>32435</c:v>
                </c:pt>
                <c:pt idx="1">
                  <c:v>33984</c:v>
                </c:pt>
                <c:pt idx="2">
                  <c:v>33380</c:v>
                </c:pt>
                <c:pt idx="3">
                  <c:v>34034</c:v>
                </c:pt>
                <c:pt idx="4">
                  <c:v>33339</c:v>
                </c:pt>
                <c:pt idx="5">
                  <c:v>33465</c:v>
                </c:pt>
                <c:pt idx="6">
                  <c:v>33553</c:v>
                </c:pt>
                <c:pt idx="7">
                  <c:v>33373</c:v>
                </c:pt>
                <c:pt idx="8">
                  <c:v>33671</c:v>
                </c:pt>
                <c:pt idx="9">
                  <c:v>34689</c:v>
                </c:pt>
                <c:pt idx="10">
                  <c:v>34294</c:v>
                </c:pt>
                <c:pt idx="11">
                  <c:v>34644</c:v>
                </c:pt>
                <c:pt idx="12">
                  <c:v>35439</c:v>
                </c:pt>
                <c:pt idx="13">
                  <c:v>35681</c:v>
                </c:pt>
                <c:pt idx="14">
                  <c:v>37062</c:v>
                </c:pt>
                <c:pt idx="15">
                  <c:v>37064</c:v>
                </c:pt>
                <c:pt idx="16">
                  <c:v>36169</c:v>
                </c:pt>
                <c:pt idx="17">
                  <c:v>36576</c:v>
                </c:pt>
                <c:pt idx="18">
                  <c:v>34915</c:v>
                </c:pt>
                <c:pt idx="19">
                  <c:v>35233</c:v>
                </c:pt>
                <c:pt idx="20">
                  <c:v>34474</c:v>
                </c:pt>
                <c:pt idx="21">
                  <c:v>33892</c:v>
                </c:pt>
                <c:pt idx="22">
                  <c:v>32988</c:v>
                </c:pt>
                <c:pt idx="23">
                  <c:v>33000</c:v>
                </c:pt>
                <c:pt idx="24">
                  <c:v>32064</c:v>
                </c:pt>
                <c:pt idx="25">
                  <c:v>30911</c:v>
                </c:pt>
                <c:pt idx="26">
                  <c:v>30251</c:v>
                </c:pt>
                <c:pt idx="27">
                  <c:v>31251</c:v>
                </c:pt>
                <c:pt idx="28">
                  <c:v>30846</c:v>
                </c:pt>
                <c:pt idx="29">
                  <c:v>32698</c:v>
                </c:pt>
                <c:pt idx="30">
                  <c:v>33363</c:v>
                </c:pt>
                <c:pt idx="31">
                  <c:v>34603</c:v>
                </c:pt>
                <c:pt idx="32">
                  <c:v>34437</c:v>
                </c:pt>
                <c:pt idx="33">
                  <c:v>36046</c:v>
                </c:pt>
                <c:pt idx="34">
                  <c:v>38629</c:v>
                </c:pt>
                <c:pt idx="35">
                  <c:v>38170</c:v>
                </c:pt>
                <c:pt idx="36">
                  <c:v>38407</c:v>
                </c:pt>
                <c:pt idx="37">
                  <c:v>39964</c:v>
                </c:pt>
                <c:pt idx="38">
                  <c:v>40024</c:v>
                </c:pt>
                <c:pt idx="39">
                  <c:v>38214</c:v>
                </c:pt>
                <c:pt idx="40">
                  <c:v>38326</c:v>
                </c:pt>
                <c:pt idx="41">
                  <c:v>39790</c:v>
                </c:pt>
                <c:pt idx="42">
                  <c:v>42457</c:v>
                </c:pt>
                <c:pt idx="43">
                  <c:v>45694</c:v>
                </c:pt>
                <c:pt idx="44">
                  <c:v>44069</c:v>
                </c:pt>
                <c:pt idx="45">
                  <c:v>43338</c:v>
                </c:pt>
                <c:pt idx="46">
                  <c:v>42126</c:v>
                </c:pt>
                <c:pt idx="47">
                  <c:v>39857</c:v>
                </c:pt>
                <c:pt idx="48">
                  <c:v>38626</c:v>
                </c:pt>
                <c:pt idx="49">
                  <c:v>38600</c:v>
                </c:pt>
                <c:pt idx="50">
                  <c:v>36822</c:v>
                </c:pt>
                <c:pt idx="51">
                  <c:v>36885</c:v>
                </c:pt>
                <c:pt idx="52">
                  <c:v>36609</c:v>
                </c:pt>
                <c:pt idx="53">
                  <c:v>36760</c:v>
                </c:pt>
                <c:pt idx="54">
                  <c:v>36271</c:v>
                </c:pt>
                <c:pt idx="55">
                  <c:v>35072</c:v>
                </c:pt>
                <c:pt idx="56">
                  <c:v>35671</c:v>
                </c:pt>
                <c:pt idx="57">
                  <c:v>34822</c:v>
                </c:pt>
                <c:pt idx="58">
                  <c:v>34285</c:v>
                </c:pt>
                <c:pt idx="59">
                  <c:v>34769</c:v>
                </c:pt>
                <c:pt idx="60">
                  <c:v>34416</c:v>
                </c:pt>
                <c:pt idx="61">
                  <c:v>36093</c:v>
                </c:pt>
                <c:pt idx="62">
                  <c:v>38138</c:v>
                </c:pt>
                <c:pt idx="63">
                  <c:v>39284</c:v>
                </c:pt>
                <c:pt idx="64">
                  <c:v>37527</c:v>
                </c:pt>
                <c:pt idx="65">
                  <c:v>35030</c:v>
                </c:pt>
                <c:pt idx="66">
                  <c:v>31517</c:v>
                </c:pt>
                <c:pt idx="67">
                  <c:v>29466</c:v>
                </c:pt>
                <c:pt idx="68">
                  <c:v>25602</c:v>
                </c:pt>
                <c:pt idx="69">
                  <c:v>24414</c:v>
                </c:pt>
                <c:pt idx="70">
                  <c:v>22933</c:v>
                </c:pt>
                <c:pt idx="71">
                  <c:v>22037</c:v>
                </c:pt>
                <c:pt idx="72">
                  <c:v>20401</c:v>
                </c:pt>
                <c:pt idx="73">
                  <c:v>19250</c:v>
                </c:pt>
                <c:pt idx="74">
                  <c:v>17659</c:v>
                </c:pt>
                <c:pt idx="75">
                  <c:v>16478</c:v>
                </c:pt>
                <c:pt idx="76">
                  <c:v>15085</c:v>
                </c:pt>
                <c:pt idx="77">
                  <c:v>13990</c:v>
                </c:pt>
                <c:pt idx="78">
                  <c:v>12984</c:v>
                </c:pt>
                <c:pt idx="79">
                  <c:v>12141</c:v>
                </c:pt>
                <c:pt idx="80">
                  <c:v>11275</c:v>
                </c:pt>
                <c:pt idx="81">
                  <c:v>10630</c:v>
                </c:pt>
                <c:pt idx="82">
                  <c:v>9228</c:v>
                </c:pt>
                <c:pt idx="83">
                  <c:v>8549</c:v>
                </c:pt>
                <c:pt idx="84">
                  <c:v>7536</c:v>
                </c:pt>
                <c:pt idx="85">
                  <c:v>6677</c:v>
                </c:pt>
                <c:pt idx="86">
                  <c:v>5549</c:v>
                </c:pt>
                <c:pt idx="87">
                  <c:v>4646</c:v>
                </c:pt>
                <c:pt idx="88">
                  <c:v>4125</c:v>
                </c:pt>
                <c:pt idx="89">
                  <c:v>3396</c:v>
                </c:pt>
                <c:pt idx="90">
                  <c:v>2406</c:v>
                </c:pt>
                <c:pt idx="91">
                  <c:v>1912</c:v>
                </c:pt>
                <c:pt idx="92">
                  <c:v>1364</c:v>
                </c:pt>
                <c:pt idx="93">
                  <c:v>1074</c:v>
                </c:pt>
                <c:pt idx="94">
                  <c:v>741</c:v>
                </c:pt>
                <c:pt idx="95">
                  <c:v>595</c:v>
                </c:pt>
                <c:pt idx="96">
                  <c:v>379</c:v>
                </c:pt>
                <c:pt idx="97">
                  <c:v>260</c:v>
                </c:pt>
                <c:pt idx="98">
                  <c:v>162</c:v>
                </c:pt>
                <c:pt idx="99">
                  <c:v>120</c:v>
                </c:pt>
                <c:pt idx="100">
                  <c:v>59</c:v>
                </c:pt>
                <c:pt idx="101">
                  <c:v>43</c:v>
                </c:pt>
                <c:pt idx="102">
                  <c:v>17</c:v>
                </c:pt>
                <c:pt idx="103">
                  <c:v>8</c:v>
                </c:pt>
                <c:pt idx="104">
                  <c:v>5</c:v>
                </c:pt>
                <c:pt idx="105">
                  <c:v>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Kvinder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Data!$D$135:$D$260</c:f>
              <c:numCache>
                <c:ptCount val="1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</c:numCache>
            </c:numRef>
          </c:xVal>
          <c:yVal>
            <c:numRef>
              <c:f>Data!$BT$135:$BT$260</c:f>
              <c:numCache>
                <c:ptCount val="126"/>
                <c:pt idx="0">
                  <c:v>30743</c:v>
                </c:pt>
                <c:pt idx="1">
                  <c:v>31993</c:v>
                </c:pt>
                <c:pt idx="2">
                  <c:v>31825</c:v>
                </c:pt>
                <c:pt idx="3">
                  <c:v>32214</c:v>
                </c:pt>
                <c:pt idx="4">
                  <c:v>32120</c:v>
                </c:pt>
                <c:pt idx="5">
                  <c:v>32081</c:v>
                </c:pt>
                <c:pt idx="6">
                  <c:v>31981</c:v>
                </c:pt>
                <c:pt idx="7">
                  <c:v>31568</c:v>
                </c:pt>
                <c:pt idx="8">
                  <c:v>32305</c:v>
                </c:pt>
                <c:pt idx="9">
                  <c:v>33188</c:v>
                </c:pt>
                <c:pt idx="10">
                  <c:v>32922</c:v>
                </c:pt>
                <c:pt idx="11">
                  <c:v>32890</c:v>
                </c:pt>
                <c:pt idx="12">
                  <c:v>33630</c:v>
                </c:pt>
                <c:pt idx="13">
                  <c:v>33833</c:v>
                </c:pt>
                <c:pt idx="14">
                  <c:v>34982</c:v>
                </c:pt>
                <c:pt idx="15">
                  <c:v>35482</c:v>
                </c:pt>
                <c:pt idx="16">
                  <c:v>34313</c:v>
                </c:pt>
                <c:pt idx="17">
                  <c:v>34588</c:v>
                </c:pt>
                <c:pt idx="18">
                  <c:v>33236</c:v>
                </c:pt>
                <c:pt idx="19">
                  <c:v>33352</c:v>
                </c:pt>
                <c:pt idx="20">
                  <c:v>32954</c:v>
                </c:pt>
                <c:pt idx="21">
                  <c:v>32633</c:v>
                </c:pt>
                <c:pt idx="22">
                  <c:v>31587</c:v>
                </c:pt>
                <c:pt idx="23">
                  <c:v>31683</c:v>
                </c:pt>
                <c:pt idx="24">
                  <c:v>31260</c:v>
                </c:pt>
                <c:pt idx="25">
                  <c:v>30408</c:v>
                </c:pt>
                <c:pt idx="26">
                  <c:v>30151</c:v>
                </c:pt>
                <c:pt idx="27">
                  <c:v>30658</c:v>
                </c:pt>
                <c:pt idx="28">
                  <c:v>30951</c:v>
                </c:pt>
                <c:pt idx="29">
                  <c:v>32845</c:v>
                </c:pt>
                <c:pt idx="30">
                  <c:v>33449</c:v>
                </c:pt>
                <c:pt idx="31">
                  <c:v>34407</c:v>
                </c:pt>
                <c:pt idx="32">
                  <c:v>34208</c:v>
                </c:pt>
                <c:pt idx="33">
                  <c:v>35411</c:v>
                </c:pt>
                <c:pt idx="34">
                  <c:v>38816</c:v>
                </c:pt>
                <c:pt idx="35">
                  <c:v>38140</c:v>
                </c:pt>
                <c:pt idx="36">
                  <c:v>38095</c:v>
                </c:pt>
                <c:pt idx="37">
                  <c:v>39846</c:v>
                </c:pt>
                <c:pt idx="38">
                  <c:v>38961</c:v>
                </c:pt>
                <c:pt idx="39">
                  <c:v>37572</c:v>
                </c:pt>
                <c:pt idx="40">
                  <c:v>37252</c:v>
                </c:pt>
                <c:pt idx="41">
                  <c:v>38396</c:v>
                </c:pt>
                <c:pt idx="42">
                  <c:v>41351</c:v>
                </c:pt>
                <c:pt idx="43">
                  <c:v>44254</c:v>
                </c:pt>
                <c:pt idx="44">
                  <c:v>42984</c:v>
                </c:pt>
                <c:pt idx="45">
                  <c:v>41740</c:v>
                </c:pt>
                <c:pt idx="46">
                  <c:v>41133</c:v>
                </c:pt>
                <c:pt idx="47">
                  <c:v>38822</c:v>
                </c:pt>
                <c:pt idx="48">
                  <c:v>37830</c:v>
                </c:pt>
                <c:pt idx="49">
                  <c:v>37763</c:v>
                </c:pt>
                <c:pt idx="50">
                  <c:v>36329</c:v>
                </c:pt>
                <c:pt idx="51">
                  <c:v>36370</c:v>
                </c:pt>
                <c:pt idx="52">
                  <c:v>36140</c:v>
                </c:pt>
                <c:pt idx="53">
                  <c:v>36395</c:v>
                </c:pt>
                <c:pt idx="54">
                  <c:v>35716</c:v>
                </c:pt>
                <c:pt idx="55">
                  <c:v>35290</c:v>
                </c:pt>
                <c:pt idx="56">
                  <c:v>35667</c:v>
                </c:pt>
                <c:pt idx="57">
                  <c:v>34953</c:v>
                </c:pt>
                <c:pt idx="58">
                  <c:v>34072</c:v>
                </c:pt>
                <c:pt idx="59">
                  <c:v>35403</c:v>
                </c:pt>
                <c:pt idx="60">
                  <c:v>35070</c:v>
                </c:pt>
                <c:pt idx="61">
                  <c:v>36460</c:v>
                </c:pt>
                <c:pt idx="62">
                  <c:v>38577</c:v>
                </c:pt>
                <c:pt idx="63">
                  <c:v>39349</c:v>
                </c:pt>
                <c:pt idx="64">
                  <c:v>37743</c:v>
                </c:pt>
                <c:pt idx="65">
                  <c:v>35812</c:v>
                </c:pt>
                <c:pt idx="66">
                  <c:v>32990</c:v>
                </c:pt>
                <c:pt idx="67">
                  <c:v>30609</c:v>
                </c:pt>
                <c:pt idx="68">
                  <c:v>27174</c:v>
                </c:pt>
                <c:pt idx="69">
                  <c:v>26227</c:v>
                </c:pt>
                <c:pt idx="70">
                  <c:v>24602</c:v>
                </c:pt>
                <c:pt idx="71">
                  <c:v>24284</c:v>
                </c:pt>
                <c:pt idx="72">
                  <c:v>23330</c:v>
                </c:pt>
                <c:pt idx="73">
                  <c:v>21837</c:v>
                </c:pt>
                <c:pt idx="74">
                  <c:v>20535</c:v>
                </c:pt>
                <c:pt idx="75">
                  <c:v>19688</c:v>
                </c:pt>
                <c:pt idx="76">
                  <c:v>18293</c:v>
                </c:pt>
                <c:pt idx="77">
                  <c:v>17878</c:v>
                </c:pt>
                <c:pt idx="78">
                  <c:v>16847</c:v>
                </c:pt>
                <c:pt idx="79">
                  <c:v>16256</c:v>
                </c:pt>
                <c:pt idx="80">
                  <c:v>15335</c:v>
                </c:pt>
                <c:pt idx="81">
                  <c:v>15016</c:v>
                </c:pt>
                <c:pt idx="82">
                  <c:v>13948</c:v>
                </c:pt>
                <c:pt idx="83">
                  <c:v>13368</c:v>
                </c:pt>
                <c:pt idx="84">
                  <c:v>12662</c:v>
                </c:pt>
                <c:pt idx="85">
                  <c:v>11819</c:v>
                </c:pt>
                <c:pt idx="86">
                  <c:v>10853</c:v>
                </c:pt>
                <c:pt idx="87">
                  <c:v>9308</c:v>
                </c:pt>
                <c:pt idx="88">
                  <c:v>8985</c:v>
                </c:pt>
                <c:pt idx="89">
                  <c:v>7986</c:v>
                </c:pt>
                <c:pt idx="90">
                  <c:v>5873</c:v>
                </c:pt>
                <c:pt idx="91">
                  <c:v>5055</c:v>
                </c:pt>
                <c:pt idx="92">
                  <c:v>4118</c:v>
                </c:pt>
                <c:pt idx="93">
                  <c:v>3391</c:v>
                </c:pt>
                <c:pt idx="94">
                  <c:v>2475</c:v>
                </c:pt>
                <c:pt idx="95">
                  <c:v>2045</c:v>
                </c:pt>
                <c:pt idx="96">
                  <c:v>1445</c:v>
                </c:pt>
                <c:pt idx="97">
                  <c:v>1111</c:v>
                </c:pt>
                <c:pt idx="98">
                  <c:v>706</c:v>
                </c:pt>
                <c:pt idx="99">
                  <c:v>498</c:v>
                </c:pt>
                <c:pt idx="100">
                  <c:v>301</c:v>
                </c:pt>
                <c:pt idx="101">
                  <c:v>215</c:v>
                </c:pt>
                <c:pt idx="102">
                  <c:v>100</c:v>
                </c:pt>
                <c:pt idx="103">
                  <c:v>63</c:v>
                </c:pt>
                <c:pt idx="104">
                  <c:v>33</c:v>
                </c:pt>
                <c:pt idx="105">
                  <c:v>23</c:v>
                </c:pt>
                <c:pt idx="106">
                  <c:v>12</c:v>
                </c:pt>
                <c:pt idx="107">
                  <c:v>3</c:v>
                </c:pt>
                <c:pt idx="108">
                  <c:v>3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  <c:smooth val="1"/>
        </c:ser>
        <c:axId val="15926225"/>
        <c:axId val="9118298"/>
      </c:scatterChart>
      <c:valAx>
        <c:axId val="1592622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crossBetween val="midCat"/>
        <c:dispUnits/>
      </c:valAx>
      <c:valAx>
        <c:axId val="9118298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225"/>
          <c:y val="0.9355"/>
          <c:w val="0.247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Data!$BZ$5</c:f>
        </c:strRef>
      </c:tx>
      <c:layout>
        <c:manualLayout>
          <c:xMode val="factor"/>
          <c:yMode val="factor"/>
          <c:x val="0.02575"/>
          <c:y val="0.02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575"/>
          <c:y val="0.15525"/>
          <c:w val="0.836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Befolkningsudvikling!$M$24:$M$28</c:f>
              <c:strCache/>
            </c:strRef>
          </c:cat>
          <c:val>
            <c:numRef>
              <c:f>Befolkningsudvikling!$O$24:$O$28</c:f>
              <c:numCache/>
            </c:numRef>
          </c:val>
        </c:ser>
        <c:gapWidth val="100"/>
        <c:axId val="14955819"/>
        <c:axId val="384644"/>
      </c:bar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Aldersgruppe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Andel af alle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2725"/>
          <c:w val="0.890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v>0 - 25 årige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Data!$E$263:$BN$263</c:f>
              <c:numCache>
                <c:ptCount val="62"/>
                <c:pt idx="0">
                  <c:v>1931242</c:v>
                </c:pt>
                <c:pt idx="1">
                  <c:v>1918103</c:v>
                </c:pt>
                <c:pt idx="2">
                  <c:v>1901654</c:v>
                </c:pt>
                <c:pt idx="3">
                  <c:v>1878685</c:v>
                </c:pt>
                <c:pt idx="4">
                  <c:v>1856156</c:v>
                </c:pt>
                <c:pt idx="5">
                  <c:v>1833839</c:v>
                </c:pt>
                <c:pt idx="6">
                  <c:v>1813885</c:v>
                </c:pt>
                <c:pt idx="7">
                  <c:v>1799841</c:v>
                </c:pt>
                <c:pt idx="8">
                  <c:v>1786294</c:v>
                </c:pt>
                <c:pt idx="9">
                  <c:v>1770301</c:v>
                </c:pt>
                <c:pt idx="10">
                  <c:v>1751477</c:v>
                </c:pt>
                <c:pt idx="11">
                  <c:v>1732874</c:v>
                </c:pt>
                <c:pt idx="12">
                  <c:v>1717169</c:v>
                </c:pt>
                <c:pt idx="13">
                  <c:v>1701876</c:v>
                </c:pt>
                <c:pt idx="14">
                  <c:v>1687225</c:v>
                </c:pt>
                <c:pt idx="15">
                  <c:v>1678085</c:v>
                </c:pt>
                <c:pt idx="16">
                  <c:v>1676807</c:v>
                </c:pt>
                <c:pt idx="17">
                  <c:v>1687031</c:v>
                </c:pt>
                <c:pt idx="18">
                  <c:v>1690223</c:v>
                </c:pt>
                <c:pt idx="19">
                  <c:v>1686297</c:v>
                </c:pt>
                <c:pt idx="20">
                  <c:v>1680579</c:v>
                </c:pt>
                <c:pt idx="21">
                  <c:v>1677544</c:v>
                </c:pt>
                <c:pt idx="22">
                  <c:v>1676108</c:v>
                </c:pt>
                <c:pt idx="23">
                  <c:v>1673745</c:v>
                </c:pt>
                <c:pt idx="24">
                  <c:v>1675195</c:v>
                </c:pt>
                <c:pt idx="25">
                  <c:v>1678355</c:v>
                </c:pt>
                <c:pt idx="26">
                  <c:v>1679980</c:v>
                </c:pt>
                <c:pt idx="27">
                  <c:v>1684778</c:v>
                </c:pt>
                <c:pt idx="28">
                  <c:v>1693007</c:v>
                </c:pt>
                <c:pt idx="29">
                  <c:v>1708594</c:v>
                </c:pt>
                <c:pt idx="30">
                  <c:v>1726846</c:v>
                </c:pt>
                <c:pt idx="31">
                  <c:v>1740100</c:v>
                </c:pt>
                <c:pt idx="32">
                  <c:v>1755513.4937837136</c:v>
                </c:pt>
                <c:pt idx="33">
                  <c:v>1768391.695428437</c:v>
                </c:pt>
                <c:pt idx="34">
                  <c:v>1779130.5601082481</c:v>
                </c:pt>
                <c:pt idx="35">
                  <c:v>1788860.4813140333</c:v>
                </c:pt>
                <c:pt idx="36">
                  <c:v>1795101.6625116253</c:v>
                </c:pt>
                <c:pt idx="37">
                  <c:v>1798488.2530197764</c:v>
                </c:pt>
                <c:pt idx="38">
                  <c:v>1798973.95389444</c:v>
                </c:pt>
                <c:pt idx="39">
                  <c:v>1799033.879123886</c:v>
                </c:pt>
                <c:pt idx="40">
                  <c:v>1795426.4672027288</c:v>
                </c:pt>
                <c:pt idx="41">
                  <c:v>1792137.3812216688</c:v>
                </c:pt>
                <c:pt idx="42">
                  <c:v>1785946.1188976383</c:v>
                </c:pt>
                <c:pt idx="43">
                  <c:v>1779987.2713208771</c:v>
                </c:pt>
                <c:pt idx="44">
                  <c:v>1776727.0931632007</c:v>
                </c:pt>
                <c:pt idx="45">
                  <c:v>1773805.9869049983</c:v>
                </c:pt>
                <c:pt idx="46">
                  <c:v>1772532.1169043062</c:v>
                </c:pt>
                <c:pt idx="47">
                  <c:v>1771465.579112534</c:v>
                </c:pt>
                <c:pt idx="48">
                  <c:v>1769467.3726678859</c:v>
                </c:pt>
                <c:pt idx="49">
                  <c:v>1769578.7798938951</c:v>
                </c:pt>
                <c:pt idx="50">
                  <c:v>1770869.947275773</c:v>
                </c:pt>
                <c:pt idx="51">
                  <c:v>1771356.1270807278</c:v>
                </c:pt>
                <c:pt idx="52">
                  <c:v>1771696.582543241</c:v>
                </c:pt>
                <c:pt idx="53">
                  <c:v>1771997.9253208898</c:v>
                </c:pt>
                <c:pt idx="54">
                  <c:v>1771173.8251272235</c:v>
                </c:pt>
                <c:pt idx="55">
                  <c:v>1771354.6139173745</c:v>
                </c:pt>
                <c:pt idx="56">
                  <c:v>1770266.7553891884</c:v>
                </c:pt>
                <c:pt idx="57">
                  <c:v>1771881.165877637</c:v>
                </c:pt>
                <c:pt idx="58">
                  <c:v>1771881.165877637</c:v>
                </c:pt>
                <c:pt idx="59">
                  <c:v>1771881.165877637</c:v>
                </c:pt>
                <c:pt idx="60">
                  <c:v>1771881.165877637</c:v>
                </c:pt>
                <c:pt idx="61">
                  <c:v>1771881.165877637</c:v>
                </c:pt>
              </c:numCache>
            </c:numRef>
          </c:yVal>
          <c:smooth val="1"/>
        </c:ser>
        <c:ser>
          <c:idx val="1"/>
          <c:order val="1"/>
          <c:tx>
            <c:v>26 - 65 årige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Data!$E$264:$BN$264</c:f>
              <c:numCache>
                <c:ptCount val="62"/>
                <c:pt idx="0">
                  <c:v>2507436</c:v>
                </c:pt>
                <c:pt idx="1">
                  <c:v>2520425</c:v>
                </c:pt>
                <c:pt idx="2">
                  <c:v>2529257</c:v>
                </c:pt>
                <c:pt idx="3">
                  <c:v>2541147</c:v>
                </c:pt>
                <c:pt idx="4">
                  <c:v>2553724</c:v>
                </c:pt>
                <c:pt idx="5">
                  <c:v>2566266</c:v>
                </c:pt>
                <c:pt idx="6">
                  <c:v>2578653</c:v>
                </c:pt>
                <c:pt idx="7">
                  <c:v>2594446</c:v>
                </c:pt>
                <c:pt idx="8">
                  <c:v>2605441</c:v>
                </c:pt>
                <c:pt idx="9">
                  <c:v>2617178</c:v>
                </c:pt>
                <c:pt idx="10">
                  <c:v>2632485</c:v>
                </c:pt>
                <c:pt idx="11">
                  <c:v>2652000</c:v>
                </c:pt>
                <c:pt idx="12">
                  <c:v>2675761</c:v>
                </c:pt>
                <c:pt idx="13">
                  <c:v>2704240</c:v>
                </c:pt>
                <c:pt idx="14">
                  <c:v>2736543</c:v>
                </c:pt>
                <c:pt idx="15">
                  <c:v>2764530</c:v>
                </c:pt>
                <c:pt idx="16">
                  <c:v>2785559</c:v>
                </c:pt>
                <c:pt idx="17">
                  <c:v>2814508</c:v>
                </c:pt>
                <c:pt idx="18">
                  <c:v>2837075</c:v>
                </c:pt>
                <c:pt idx="19">
                  <c:v>2862497</c:v>
                </c:pt>
                <c:pt idx="20">
                  <c:v>2887386</c:v>
                </c:pt>
                <c:pt idx="21">
                  <c:v>2908713</c:v>
                </c:pt>
                <c:pt idx="22">
                  <c:v>2928446</c:v>
                </c:pt>
                <c:pt idx="23">
                  <c:v>2948864</c:v>
                </c:pt>
                <c:pt idx="24">
                  <c:v>2960177</c:v>
                </c:pt>
                <c:pt idx="25">
                  <c:v>2966428</c:v>
                </c:pt>
                <c:pt idx="26">
                  <c:v>2970719</c:v>
                </c:pt>
                <c:pt idx="27">
                  <c:v>2973724</c:v>
                </c:pt>
                <c:pt idx="28">
                  <c:v>2974679</c:v>
                </c:pt>
                <c:pt idx="29">
                  <c:v>2976013</c:v>
                </c:pt>
                <c:pt idx="30">
                  <c:v>2974518</c:v>
                </c:pt>
                <c:pt idx="31">
                  <c:v>2962621</c:v>
                </c:pt>
                <c:pt idx="32">
                  <c:v>2949586.8600897947</c:v>
                </c:pt>
                <c:pt idx="33">
                  <c:v>2936007.2764825965</c:v>
                </c:pt>
                <c:pt idx="34">
                  <c:v>2922591.145338274</c:v>
                </c:pt>
                <c:pt idx="35">
                  <c:v>2913215.619058267</c:v>
                </c:pt>
                <c:pt idx="36">
                  <c:v>2912317.1895677834</c:v>
                </c:pt>
                <c:pt idx="37">
                  <c:v>2918024.4150589327</c:v>
                </c:pt>
                <c:pt idx="38">
                  <c:v>2926649.261230606</c:v>
                </c:pt>
                <c:pt idx="39">
                  <c:v>2937911.1141821677</c:v>
                </c:pt>
                <c:pt idx="40">
                  <c:v>2951964.0439460026</c:v>
                </c:pt>
                <c:pt idx="41">
                  <c:v>2964664.2003748026</c:v>
                </c:pt>
                <c:pt idx="42">
                  <c:v>2981507.197990869</c:v>
                </c:pt>
                <c:pt idx="43">
                  <c:v>2996963.0688534323</c:v>
                </c:pt>
                <c:pt idx="44">
                  <c:v>3008908.9483725666</c:v>
                </c:pt>
                <c:pt idx="45">
                  <c:v>3021110.8545787083</c:v>
                </c:pt>
                <c:pt idx="46">
                  <c:v>3031388.2384569068</c:v>
                </c:pt>
                <c:pt idx="47">
                  <c:v>3041717.2046570284</c:v>
                </c:pt>
                <c:pt idx="48">
                  <c:v>3050303.736211433</c:v>
                </c:pt>
                <c:pt idx="49">
                  <c:v>3056834.498029109</c:v>
                </c:pt>
                <c:pt idx="50">
                  <c:v>3060333.4274643054</c:v>
                </c:pt>
                <c:pt idx="51">
                  <c:v>3060721.580986811</c:v>
                </c:pt>
                <c:pt idx="52">
                  <c:v>3059776.757592296</c:v>
                </c:pt>
                <c:pt idx="53">
                  <c:v>3057271.2523470568</c:v>
                </c:pt>
                <c:pt idx="54">
                  <c:v>3053501.981000568</c:v>
                </c:pt>
                <c:pt idx="55">
                  <c:v>3054280.2084684633</c:v>
                </c:pt>
                <c:pt idx="56">
                  <c:v>3061340.2608522763</c:v>
                </c:pt>
                <c:pt idx="57">
                  <c:v>3067968.718897287</c:v>
                </c:pt>
                <c:pt idx="58">
                  <c:v>3075955.0158741367</c:v>
                </c:pt>
                <c:pt idx="59">
                  <c:v>3080989.753582092</c:v>
                </c:pt>
                <c:pt idx="60">
                  <c:v>3085152.1730024386</c:v>
                </c:pt>
                <c:pt idx="61">
                  <c:v>3092133.7342650313</c:v>
                </c:pt>
              </c:numCache>
            </c:numRef>
          </c:yVal>
          <c:smooth val="1"/>
        </c:ser>
        <c:ser>
          <c:idx val="2"/>
          <c:order val="2"/>
          <c:tx>
            <c:v>Over 65 år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Data!$E$265:$BN$265</c:f>
              <c:numCache>
                <c:ptCount val="62"/>
                <c:pt idx="0">
                  <c:v>672857</c:v>
                </c:pt>
                <c:pt idx="1">
                  <c:v>683535</c:v>
                </c:pt>
                <c:pt idx="2">
                  <c:v>693077</c:v>
                </c:pt>
                <c:pt idx="3">
                  <c:v>699320</c:v>
                </c:pt>
                <c:pt idx="4">
                  <c:v>706583</c:v>
                </c:pt>
                <c:pt idx="5">
                  <c:v>712024</c:v>
                </c:pt>
                <c:pt idx="6">
                  <c:v>718569</c:v>
                </c:pt>
                <c:pt idx="7">
                  <c:v>721982</c:v>
                </c:pt>
                <c:pt idx="8">
                  <c:v>733056</c:v>
                </c:pt>
                <c:pt idx="9">
                  <c:v>741772</c:v>
                </c:pt>
                <c:pt idx="10">
                  <c:v>745814</c:v>
                </c:pt>
                <c:pt idx="11">
                  <c:v>750530</c:v>
                </c:pt>
                <c:pt idx="12">
                  <c:v>753535</c:v>
                </c:pt>
                <c:pt idx="13">
                  <c:v>756004</c:v>
                </c:pt>
                <c:pt idx="14">
                  <c:v>756839</c:v>
                </c:pt>
                <c:pt idx="15">
                  <c:v>754023</c:v>
                </c:pt>
                <c:pt idx="16">
                  <c:v>753347</c:v>
                </c:pt>
                <c:pt idx="17">
                  <c:v>749480</c:v>
                </c:pt>
                <c:pt idx="18">
                  <c:v>747812</c:v>
                </c:pt>
                <c:pt idx="19">
                  <c:v>746052</c:v>
                </c:pt>
                <c:pt idx="20">
                  <c:v>745602</c:v>
                </c:pt>
                <c:pt idx="21">
                  <c:v>743756</c:v>
                </c:pt>
                <c:pt idx="22">
                  <c:v>744651</c:v>
                </c:pt>
                <c:pt idx="23">
                  <c:v>745736</c:v>
                </c:pt>
                <c:pt idx="24">
                  <c:v>748123</c:v>
                </c:pt>
                <c:pt idx="25">
                  <c:v>752848</c:v>
                </c:pt>
                <c:pt idx="26">
                  <c:v>760697</c:v>
                </c:pt>
                <c:pt idx="27">
                  <c:v>768946</c:v>
                </c:pt>
                <c:pt idx="28">
                  <c:v>779394</c:v>
                </c:pt>
                <c:pt idx="29">
                  <c:v>791173</c:v>
                </c:pt>
                <c:pt idx="30">
                  <c:v>810075</c:v>
                </c:pt>
                <c:pt idx="31">
                  <c:v>831999</c:v>
                </c:pt>
                <c:pt idx="32">
                  <c:v>857987.394992589</c:v>
                </c:pt>
                <c:pt idx="33">
                  <c:v>886604.3201516744</c:v>
                </c:pt>
                <c:pt idx="34">
                  <c:v>916717.4831525893</c:v>
                </c:pt>
                <c:pt idx="35">
                  <c:v>943307.1735184685</c:v>
                </c:pt>
                <c:pt idx="36">
                  <c:v>964375.7648431108</c:v>
                </c:pt>
                <c:pt idx="37">
                  <c:v>981118.2363900957</c:v>
                </c:pt>
                <c:pt idx="38">
                  <c:v>997160.6071685156</c:v>
                </c:pt>
                <c:pt idx="39">
                  <c:v>1010233.1839352365</c:v>
                </c:pt>
                <c:pt idx="40">
                  <c:v>1023334.9265459618</c:v>
                </c:pt>
                <c:pt idx="41">
                  <c:v>1036588.4562940658</c:v>
                </c:pt>
                <c:pt idx="42">
                  <c:v>1047678.4820099538</c:v>
                </c:pt>
                <c:pt idx="43">
                  <c:v>1058942.028351839</c:v>
                </c:pt>
                <c:pt idx="44">
                  <c:v>1069995.3091103763</c:v>
                </c:pt>
                <c:pt idx="45">
                  <c:v>1079424.927917056</c:v>
                </c:pt>
                <c:pt idx="46">
                  <c:v>1088101.1607026197</c:v>
                </c:pt>
                <c:pt idx="47">
                  <c:v>1095505.2079310897</c:v>
                </c:pt>
                <c:pt idx="48">
                  <c:v>1104577.25856426</c:v>
                </c:pt>
                <c:pt idx="49">
                  <c:v>1112626.5556405548</c:v>
                </c:pt>
                <c:pt idx="50">
                  <c:v>1121577.4214063385</c:v>
                </c:pt>
                <c:pt idx="51">
                  <c:v>1133522.593016326</c:v>
                </c:pt>
                <c:pt idx="52">
                  <c:v>1146075.6998542815</c:v>
                </c:pt>
                <c:pt idx="53">
                  <c:v>1159452.656348478</c:v>
                </c:pt>
                <c:pt idx="54">
                  <c:v>1174498.2815900266</c:v>
                </c:pt>
                <c:pt idx="55">
                  <c:v>1183353.4183898</c:v>
                </c:pt>
                <c:pt idx="56">
                  <c:v>1186636.724961443</c:v>
                </c:pt>
                <c:pt idx="57">
                  <c:v>1187153.7933544093</c:v>
                </c:pt>
                <c:pt idx="58">
                  <c:v>1187517.9161971842</c:v>
                </c:pt>
                <c:pt idx="59">
                  <c:v>1190498.274578333</c:v>
                </c:pt>
                <c:pt idx="60">
                  <c:v>1194091.712838558</c:v>
                </c:pt>
                <c:pt idx="61">
                  <c:v>1194651.2331091003</c:v>
                </c:pt>
              </c:numCache>
            </c:numRef>
          </c:yVal>
          <c:smooth val="1"/>
        </c:ser>
        <c:ser>
          <c:idx val="3"/>
          <c:order val="3"/>
          <c:tx>
            <c:v>Nu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'Fordeling på aldersklasser'!$C$8:$C$9</c:f>
              <c:numCache/>
            </c:numRef>
          </c:xVal>
          <c:yVal>
            <c:numRef>
              <c:f>'Fordeling på aldersklasser'!$D$8:$D$9</c:f>
              <c:numCache/>
            </c:numRef>
          </c:yVal>
          <c:smooth val="0"/>
        </c:ser>
        <c:axId val="3461797"/>
        <c:axId val="31156174"/>
      </c:scatterChart>
      <c:valAx>
        <c:axId val="3461797"/>
        <c:scaling>
          <c:orientation val="minMax"/>
          <c:max val="204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</a:rPr>
                  <a:t>Årstal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56174"/>
        <c:crosses val="autoZero"/>
        <c:crossBetween val="midCat"/>
        <c:dispUnits/>
        <c:majorUnit val="10"/>
      </c:valAx>
      <c:valAx>
        <c:axId val="31156174"/>
        <c:scaling>
          <c:orientation val="minMax"/>
          <c:max val="3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4"/>
          <c:y val="0.934"/>
          <c:w val="0.620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8080"/>
                </a:solidFill>
              </a:rPr>
              <a:t>Antal børn, unge og gamle per 26 - 65 årige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85"/>
          <c:w val="0.8725"/>
          <c:h val="0.70775"/>
        </c:manualLayout>
      </c:layout>
      <c:scatterChart>
        <c:scatterStyle val="lineMarker"/>
        <c:varyColors val="0"/>
        <c:ser>
          <c:idx val="1"/>
          <c:order val="0"/>
          <c:tx>
            <c:v>Ratio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Data!$E$272:$BN$272</c:f>
              <c:numCache>
                <c:ptCount val="62"/>
                <c:pt idx="0">
                  <c:v>1.03855053528784</c:v>
                </c:pt>
                <c:pt idx="1">
                  <c:v>1.032222343453981</c:v>
                </c:pt>
                <c:pt idx="2">
                  <c:v>1.0258870490424659</c:v>
                </c:pt>
                <c:pt idx="3">
                  <c:v>1.014505654336408</c:v>
                </c:pt>
                <c:pt idx="4">
                  <c:v>1.0035305303157274</c:v>
                </c:pt>
                <c:pt idx="5">
                  <c:v>0.9920499277939231</c:v>
                </c:pt>
                <c:pt idx="6">
                  <c:v>0.9820844448632678</c:v>
                </c:pt>
                <c:pt idx="7">
                  <c:v>0.9720098240626324</c:v>
                </c:pt>
                <c:pt idx="8">
                  <c:v>0.9669583767201022</c:v>
                </c:pt>
                <c:pt idx="9">
                  <c:v>0.9598407139292779</c:v>
                </c:pt>
                <c:pt idx="10">
                  <c:v>0.9486447216223456</c:v>
                </c:pt>
                <c:pt idx="11">
                  <c:v>0.9364283559577676</c:v>
                </c:pt>
                <c:pt idx="12">
                  <c:v>0.9233664740610243</c:v>
                </c:pt>
                <c:pt idx="13">
                  <c:v>0.9089008372037983</c:v>
                </c:pt>
                <c:pt idx="14">
                  <c:v>0.8931235504064798</c:v>
                </c:pt>
                <c:pt idx="15">
                  <c:v>0.8797553291156183</c:v>
                </c:pt>
                <c:pt idx="16">
                  <c:v>0.872413041691093</c:v>
                </c:pt>
                <c:pt idx="17">
                  <c:v>0.8656994401863486</c:v>
                </c:pt>
                <c:pt idx="18">
                  <c:v>0.8593519734233321</c:v>
                </c:pt>
                <c:pt idx="19">
                  <c:v>0.8497343403329333</c:v>
                </c:pt>
                <c:pt idx="20">
                  <c:v>0.8402714427513328</c:v>
                </c:pt>
                <c:pt idx="21">
                  <c:v>0.8324320756293245</c:v>
                </c:pt>
                <c:pt idx="22">
                  <c:v>0.8266384287092883</c:v>
                </c:pt>
                <c:pt idx="23">
                  <c:v>0.8204820568191683</c:v>
                </c:pt>
                <c:pt idx="24">
                  <c:v>0.8186436148919474</c:v>
                </c:pt>
                <c:pt idx="25">
                  <c:v>0.8195755973177169</c:v>
                </c:pt>
                <c:pt idx="26">
                  <c:v>0.8215805668594034</c:v>
                </c:pt>
                <c:pt idx="27">
                  <c:v>0.8251384459351304</c:v>
                </c:pt>
                <c:pt idx="28">
                  <c:v>0.8311495122667019</c:v>
                </c:pt>
                <c:pt idx="29">
                  <c:v>0.8399754974188622</c:v>
                </c:pt>
                <c:pt idx="30">
                  <c:v>0.8528887705503886</c:v>
                </c:pt>
                <c:pt idx="31">
                  <c:v>0.8681896874423018</c:v>
                </c:pt>
                <c:pt idx="32">
                  <c:v>0.8860611261684654</c:v>
                </c:pt>
                <c:pt idx="33">
                  <c:v>0.904291942705709</c:v>
                </c:pt>
                <c:pt idx="34">
                  <c:v>0.922421498058826</c:v>
                </c:pt>
                <c:pt idx="35">
                  <c:v>0.9378572447948673</c:v>
                </c:pt>
                <c:pt idx="36">
                  <c:v>0.947525260841908</c:v>
                </c:pt>
                <c:pt idx="37">
                  <c:v>0.952569861228777</c:v>
                </c:pt>
                <c:pt idx="38">
                  <c:v>0.9554105263745667</c:v>
                </c:pt>
                <c:pt idx="39">
                  <c:v>0.9562179549219026</c:v>
                </c:pt>
                <c:pt idx="40">
                  <c:v>0.9548826573107115</c:v>
                </c:pt>
                <c:pt idx="41">
                  <c:v>0.9541528797112484</c:v>
                </c:pt>
                <c:pt idx="42">
                  <c:v>0.9504061105585057</c:v>
                </c:pt>
                <c:pt idx="43">
                  <c:v>0.9472742760745375</c:v>
                </c:pt>
                <c:pt idx="44">
                  <c:v>0.9461038712587471</c:v>
                </c:pt>
                <c:pt idx="45">
                  <c:v>0.9444368756369337</c:v>
                </c:pt>
                <c:pt idx="46">
                  <c:v>0.9436769866156682</c:v>
                </c:pt>
                <c:pt idx="47">
                  <c:v>0.9425558851435236</c:v>
                </c:pt>
                <c:pt idx="48">
                  <c:v>0.942222612256498</c:v>
                </c:pt>
                <c:pt idx="49">
                  <c:v>0.942879160675998</c:v>
                </c:pt>
                <c:pt idx="50">
                  <c:v>0.9451473472489493</c:v>
                </c:pt>
                <c:pt idx="51">
                  <c:v>0.949089315367014</c:v>
                </c:pt>
                <c:pt idx="52">
                  <c:v>0.9535962535915561</c:v>
                </c:pt>
                <c:pt idx="53">
                  <c:v>0.9588516868903125</c:v>
                </c:pt>
                <c:pt idx="54">
                  <c:v>0.9646926364522895</c:v>
                </c:pt>
                <c:pt idx="55">
                  <c:v>0.9674051259444949</c:v>
                </c:pt>
                <c:pt idx="56">
                  <c:v>0.9658913537518553</c:v>
                </c:pt>
                <c:pt idx="57">
                  <c:v>0.9644990715408986</c:v>
                </c:pt>
                <c:pt idx="58">
                  <c:v>0.9621133028858849</c:v>
                </c:pt>
                <c:pt idx="59">
                  <c:v>0.9615083809444946</c:v>
                </c:pt>
                <c:pt idx="60">
                  <c:v>0.9613759962369116</c:v>
                </c:pt>
                <c:pt idx="61">
                  <c:v>0.9593862509549191</c:v>
                </c:pt>
              </c:numCache>
            </c:numRef>
          </c:yVal>
          <c:smooth val="1"/>
        </c:ser>
        <c:ser>
          <c:idx val="3"/>
          <c:order val="1"/>
          <c:tx>
            <c:v>Nu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'Fordeling på aldersklasser'!$C$8:$C$9</c:f>
              <c:numCache/>
            </c:numRef>
          </c:xVal>
          <c:yVal>
            <c:numRef>
              <c:f>'Fordeling på aldersklasser'!$D$8:$D$9</c:f>
              <c:numCache/>
            </c:numRef>
          </c:yVal>
          <c:smooth val="0"/>
        </c:ser>
        <c:axId val="11970111"/>
        <c:axId val="40622136"/>
      </c:scatterChart>
      <c:valAx>
        <c:axId val="11970111"/>
        <c:scaling>
          <c:orientation val="minMax"/>
          <c:max val="204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</a:rPr>
                  <a:t>Årstal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 val="autoZero"/>
        <c:crossBetween val="midCat"/>
        <c:dispUnits/>
        <c:majorUnit val="10"/>
      </c:valAx>
      <c:valAx>
        <c:axId val="40622136"/>
        <c:scaling>
          <c:orientation val="minMax"/>
          <c:max val="1.15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275"/>
          <c:w val="0.890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0 - 25 årige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Data!$E$276:$BN$276</c:f>
              <c:numCache>
                <c:ptCount val="62"/>
                <c:pt idx="0">
                  <c:v>1.1512318007754192</c:v>
                </c:pt>
                <c:pt idx="1">
                  <c:v>1.1433995173897078</c:v>
                </c:pt>
                <c:pt idx="2">
                  <c:v>1.133594111391415</c:v>
                </c:pt>
                <c:pt idx="3">
                  <c:v>1.1199020711230228</c:v>
                </c:pt>
                <c:pt idx="4">
                  <c:v>1.106472319056907</c:v>
                </c:pt>
                <c:pt idx="5">
                  <c:v>1.0931689422155246</c:v>
                </c:pt>
                <c:pt idx="6">
                  <c:v>1.081274172242278</c:v>
                </c:pt>
                <c:pt idx="7">
                  <c:v>1.0729024097132474</c:v>
                </c:pt>
                <c:pt idx="8">
                  <c:v>1.0648269136308794</c:v>
                </c:pt>
                <c:pt idx="9">
                  <c:v>1.0552933335876733</c:v>
                </c:pt>
                <c:pt idx="10">
                  <c:v>1.0440721674066373</c:v>
                </c:pt>
                <c:pt idx="11">
                  <c:v>1.0329827414362902</c:v>
                </c:pt>
                <c:pt idx="12">
                  <c:v>1.0236208409436653</c:v>
                </c:pt>
                <c:pt idx="13">
                  <c:v>1.0145045375858994</c:v>
                </c:pt>
                <c:pt idx="14">
                  <c:v>1.0057709365596372</c:v>
                </c:pt>
                <c:pt idx="15">
                  <c:v>1.00032249526689</c:v>
                </c:pt>
                <c:pt idx="16">
                  <c:v>0.9995606672611866</c:v>
                </c:pt>
                <c:pt idx="17">
                  <c:v>1.0056552913068153</c:v>
                </c:pt>
                <c:pt idx="18">
                  <c:v>1.0075580729924223</c:v>
                </c:pt>
                <c:pt idx="19">
                  <c:v>1.0052177468966537</c:v>
                </c:pt>
                <c:pt idx="20">
                  <c:v>1.0018091924861583</c:v>
                </c:pt>
                <c:pt idx="21">
                  <c:v>1</c:v>
                </c:pt>
                <c:pt idx="22">
                  <c:v>0.999143986685297</c:v>
                </c:pt>
                <c:pt idx="23">
                  <c:v>0.9977353798171613</c:v>
                </c:pt>
                <c:pt idx="24">
                  <c:v>0.9985997386655731</c:v>
                </c:pt>
                <c:pt idx="25">
                  <c:v>1.00048344484556</c:v>
                </c:pt>
                <c:pt idx="26">
                  <c:v>1.0014521228653317</c:v>
                </c:pt>
                <c:pt idx="27">
                  <c:v>1.0043122564892486</c:v>
                </c:pt>
                <c:pt idx="28">
                  <c:v>1.0092176419813728</c:v>
                </c:pt>
                <c:pt idx="29">
                  <c:v>1.0185092015470234</c:v>
                </c:pt>
                <c:pt idx="30">
                  <c:v>1.0293893930651</c:v>
                </c:pt>
                <c:pt idx="31">
                  <c:v>1.0372902290491337</c:v>
                </c:pt>
                <c:pt idx="32">
                  <c:v>1.0464783599021628</c:v>
                </c:pt>
                <c:pt idx="33">
                  <c:v>1.0541551788975057</c:v>
                </c:pt>
                <c:pt idx="34">
                  <c:v>1.060556718696051</c:v>
                </c:pt>
                <c:pt idx="35">
                  <c:v>1.066356817653685</c:v>
                </c:pt>
                <c:pt idx="36">
                  <c:v>1.0700772453727743</c:v>
                </c:pt>
                <c:pt idx="37">
                  <c:v>1.072096024318752</c:v>
                </c:pt>
                <c:pt idx="38">
                  <c:v>1.0723855552488877</c:v>
                </c:pt>
                <c:pt idx="39">
                  <c:v>1.0724212772504842</c:v>
                </c:pt>
                <c:pt idx="40">
                  <c:v>1.0702708645512302</c:v>
                </c:pt>
                <c:pt idx="41">
                  <c:v>1.0683102089850811</c:v>
                </c:pt>
                <c:pt idx="42">
                  <c:v>1.0646195383832784</c:v>
                </c:pt>
                <c:pt idx="43">
                  <c:v>1.0610674124320298</c:v>
                </c:pt>
                <c:pt idx="44">
                  <c:v>1.0591239890954876</c:v>
                </c:pt>
                <c:pt idx="45">
                  <c:v>1.0573826897565717</c:v>
                </c:pt>
                <c:pt idx="46">
                  <c:v>1.0566233236828997</c:v>
                </c:pt>
                <c:pt idx="47">
                  <c:v>1.0559875503191176</c:v>
                </c:pt>
                <c:pt idx="48">
                  <c:v>1.054796400373335</c:v>
                </c:pt>
                <c:pt idx="49">
                  <c:v>1.0548628112847682</c:v>
                </c:pt>
                <c:pt idx="50">
                  <c:v>1.0556324884925659</c:v>
                </c:pt>
                <c:pt idx="51">
                  <c:v>1.0559223049176223</c:v>
                </c:pt>
                <c:pt idx="52">
                  <c:v>1.0561252536703902</c:v>
                </c:pt>
                <c:pt idx="53">
                  <c:v>1.0563048869781597</c:v>
                </c:pt>
                <c:pt idx="54">
                  <c:v>1.05581363298204</c:v>
                </c:pt>
                <c:pt idx="55">
                  <c:v>1.0559214029064958</c:v>
                </c:pt>
                <c:pt idx="56">
                  <c:v>1.055272920048111</c:v>
                </c:pt>
                <c:pt idx="57">
                  <c:v>1.0562352855589106</c:v>
                </c:pt>
                <c:pt idx="58">
                  <c:v>1.0562352855589106</c:v>
                </c:pt>
                <c:pt idx="59">
                  <c:v>1.0562352855589106</c:v>
                </c:pt>
                <c:pt idx="60">
                  <c:v>1.0562352855589106</c:v>
                </c:pt>
                <c:pt idx="61">
                  <c:v>1.0562352855589106</c:v>
                </c:pt>
              </c:numCache>
            </c:numRef>
          </c:yVal>
          <c:smooth val="1"/>
        </c:ser>
        <c:ser>
          <c:idx val="1"/>
          <c:order val="1"/>
          <c:tx>
            <c:v>26 - 65 årige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Data!$E$277:$BN$277</c:f>
              <c:numCache>
                <c:ptCount val="62"/>
                <c:pt idx="0">
                  <c:v>0.8620431097877309</c:v>
                </c:pt>
                <c:pt idx="1">
                  <c:v>0.8665086586404365</c:v>
                </c:pt>
                <c:pt idx="2">
                  <c:v>0.8695450530870525</c:v>
                </c:pt>
                <c:pt idx="3">
                  <c:v>0.8736327716072366</c:v>
                </c:pt>
                <c:pt idx="4">
                  <c:v>0.8779566770595792</c:v>
                </c:pt>
                <c:pt idx="5">
                  <c:v>0.8822685496987843</c:v>
                </c:pt>
                <c:pt idx="6">
                  <c:v>0.8865271341655226</c:v>
                </c:pt>
                <c:pt idx="7">
                  <c:v>0.8919566832478831</c:v>
                </c:pt>
                <c:pt idx="8">
                  <c:v>0.8957367055464048</c:v>
                </c:pt>
                <c:pt idx="9">
                  <c:v>0.8997718234834444</c:v>
                </c:pt>
                <c:pt idx="10">
                  <c:v>0.9050342883605224</c:v>
                </c:pt>
                <c:pt idx="11">
                  <c:v>0.9117434411714047</c:v>
                </c:pt>
                <c:pt idx="12">
                  <c:v>0.9199123461132123</c:v>
                </c:pt>
                <c:pt idx="13">
                  <c:v>0.9297032742659727</c:v>
                </c:pt>
                <c:pt idx="14">
                  <c:v>0.9408088732026845</c:v>
                </c:pt>
                <c:pt idx="15">
                  <c:v>0.9504306543821959</c:v>
                </c:pt>
                <c:pt idx="16">
                  <c:v>0.957660312309946</c:v>
                </c:pt>
                <c:pt idx="17">
                  <c:v>0.9676128239534117</c:v>
                </c:pt>
                <c:pt idx="18">
                  <c:v>0.9753712380698956</c:v>
                </c:pt>
                <c:pt idx="19">
                  <c:v>0.984111185943749</c:v>
                </c:pt>
                <c:pt idx="20">
                  <c:v>0.9926678912632494</c:v>
                </c:pt>
                <c:pt idx="21">
                  <c:v>1</c:v>
                </c:pt>
                <c:pt idx="22">
                  <c:v>1.0067841000469968</c:v>
                </c:pt>
                <c:pt idx="23">
                  <c:v>1.01380369943683</c:v>
                </c:pt>
                <c:pt idx="24">
                  <c:v>1.0176930484375737</c:v>
                </c:pt>
                <c:pt idx="25">
                  <c:v>1.0198421088639547</c:v>
                </c:pt>
                <c:pt idx="26">
                  <c:v>1.0213173317546282</c:v>
                </c:pt>
                <c:pt idx="27">
                  <c:v>1.0223504347111592</c:v>
                </c:pt>
                <c:pt idx="28">
                  <c:v>1.022678758612486</c:v>
                </c:pt>
                <c:pt idx="29">
                  <c:v>1.0231373806903603</c:v>
                </c:pt>
                <c:pt idx="30">
                  <c:v>1.0226234076720528</c:v>
                </c:pt>
                <c:pt idx="31">
                  <c:v>1.0185332825892413</c:v>
                </c:pt>
                <c:pt idx="32">
                  <c:v>1.0140522148764057</c:v>
                </c:pt>
                <c:pt idx="33">
                  <c:v>1.0093836265326268</c:v>
                </c:pt>
                <c:pt idx="34">
                  <c:v>1.004771232272924</c:v>
                </c:pt>
                <c:pt idx="35">
                  <c:v>1.0015479763930877</c:v>
                </c:pt>
                <c:pt idx="36">
                  <c:v>1.0012391011309068</c:v>
                </c:pt>
                <c:pt idx="37">
                  <c:v>1.0032012147843161</c:v>
                </c:pt>
                <c:pt idx="38">
                  <c:v>1.0061663908507323</c:v>
                </c:pt>
                <c:pt idx="39">
                  <c:v>1.010038155769293</c:v>
                </c:pt>
                <c:pt idx="40">
                  <c:v>1.0148694779945642</c:v>
                </c:pt>
                <c:pt idx="41">
                  <c:v>1.0192357239696053</c:v>
                </c:pt>
                <c:pt idx="42">
                  <c:v>1.0250262566265111</c:v>
                </c:pt>
                <c:pt idx="43">
                  <c:v>1.030339902511328</c:v>
                </c:pt>
                <c:pt idx="44">
                  <c:v>1.0344468321118538</c:v>
                </c:pt>
                <c:pt idx="45">
                  <c:v>1.0386417823204654</c:v>
                </c:pt>
                <c:pt idx="46">
                  <c:v>1.0421750920276105</c:v>
                </c:pt>
                <c:pt idx="47">
                  <c:v>1.0457261354616383</c:v>
                </c:pt>
                <c:pt idx="48">
                  <c:v>1.0486781391671962</c:v>
                </c:pt>
                <c:pt idx="49">
                  <c:v>1.050923380212867</c:v>
                </c:pt>
                <c:pt idx="50">
                  <c:v>1.0521262934721665</c:v>
                </c:pt>
                <c:pt idx="51">
                  <c:v>1.0522597385808812</c:v>
                </c:pt>
                <c:pt idx="52">
                  <c:v>1.0519349133421882</c:v>
                </c:pt>
                <c:pt idx="53">
                  <c:v>1.051073534015579</c:v>
                </c:pt>
                <c:pt idx="54">
                  <c:v>1.0497776786505124</c:v>
                </c:pt>
                <c:pt idx="55">
                  <c:v>1.050045229099077</c:v>
                </c:pt>
                <c:pt idx="56">
                  <c:v>1.052472437415543</c:v>
                </c:pt>
                <c:pt idx="57">
                  <c:v>1.0547512659025784</c:v>
                </c:pt>
                <c:pt idx="58">
                  <c:v>1.0574969121649804</c:v>
                </c:pt>
                <c:pt idx="59">
                  <c:v>1.0592278281088894</c:v>
                </c:pt>
                <c:pt idx="60">
                  <c:v>1.0606588456827601</c:v>
                </c:pt>
                <c:pt idx="61">
                  <c:v>1.063059069170809</c:v>
                </c:pt>
              </c:numCache>
            </c:numRef>
          </c:yVal>
          <c:smooth val="1"/>
        </c:ser>
        <c:ser>
          <c:idx val="2"/>
          <c:order val="2"/>
          <c:tx>
            <c:v>Over 65 år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Data!$E$7:$BN$7</c:f>
              <c:numCache>
                <c:ptCount val="6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Data!$E$278:$BN$278</c:f>
              <c:numCache>
                <c:ptCount val="62"/>
                <c:pt idx="0">
                  <c:v>0.9046743824587633</c:v>
                </c:pt>
                <c:pt idx="1">
                  <c:v>0.9190312414286406</c:v>
                </c:pt>
                <c:pt idx="2">
                  <c:v>0.9318607177622769</c:v>
                </c:pt>
                <c:pt idx="3">
                  <c:v>0.9402545996267593</c:v>
                </c:pt>
                <c:pt idx="4">
                  <c:v>0.9500198989991341</c:v>
                </c:pt>
                <c:pt idx="5">
                  <c:v>0.957335470234862</c:v>
                </c:pt>
                <c:pt idx="6">
                  <c:v>0.9661353992438381</c:v>
                </c:pt>
                <c:pt idx="7">
                  <c:v>0.9707242697874034</c:v>
                </c:pt>
                <c:pt idx="8">
                  <c:v>0.9856135614368153</c:v>
                </c:pt>
                <c:pt idx="9">
                  <c:v>0.9973324584944525</c:v>
                </c:pt>
                <c:pt idx="10">
                  <c:v>1.0027670365012182</c:v>
                </c:pt>
                <c:pt idx="11">
                  <c:v>1.0091078256847676</c:v>
                </c:pt>
                <c:pt idx="12">
                  <c:v>1.013148129225176</c:v>
                </c:pt>
                <c:pt idx="13">
                  <c:v>1.0164677663104567</c:v>
                </c:pt>
                <c:pt idx="14">
                  <c:v>1.0175904463291725</c:v>
                </c:pt>
                <c:pt idx="15">
                  <c:v>1.0138042583858147</c:v>
                </c:pt>
                <c:pt idx="16">
                  <c:v>1.012895358155094</c:v>
                </c:pt>
                <c:pt idx="17">
                  <c:v>1.0076960723678197</c:v>
                </c:pt>
                <c:pt idx="18">
                  <c:v>1.005453401384325</c:v>
                </c:pt>
                <c:pt idx="19">
                  <c:v>1.0030870339197264</c:v>
                </c:pt>
                <c:pt idx="20">
                  <c:v>1.0024819967838914</c:v>
                </c:pt>
                <c:pt idx="21">
                  <c:v>1</c:v>
                </c:pt>
                <c:pt idx="22">
                  <c:v>1.001203351636827</c:v>
                </c:pt>
                <c:pt idx="23">
                  <c:v>1.0026621633976733</c:v>
                </c:pt>
                <c:pt idx="24">
                  <c:v>1.0058715492715353</c:v>
                </c:pt>
                <c:pt idx="25">
                  <c:v>1.0122244391978015</c:v>
                </c:pt>
                <c:pt idx="26">
                  <c:v>1.02277763137373</c:v>
                </c:pt>
                <c:pt idx="27">
                  <c:v>1.0338686343370675</c:v>
                </c:pt>
                <c:pt idx="28">
                  <c:v>1.0479162521041847</c:v>
                </c:pt>
                <c:pt idx="29">
                  <c:v>1.0637534352664046</c:v>
                </c:pt>
                <c:pt idx="30">
                  <c:v>1.089167684025406</c:v>
                </c:pt>
                <c:pt idx="31">
                  <c:v>1.118645093283281</c:v>
                </c:pt>
                <c:pt idx="32">
                  <c:v>1.1535871912194173</c:v>
                </c:pt>
                <c:pt idx="33">
                  <c:v>1.1920634188519816</c:v>
                </c:pt>
                <c:pt idx="34">
                  <c:v>1.2325513786142086</c:v>
                </c:pt>
                <c:pt idx="35">
                  <c:v>1.268301934395781</c:v>
                </c:pt>
                <c:pt idx="36">
                  <c:v>1.29662922362053</c:v>
                </c:pt>
                <c:pt idx="37">
                  <c:v>1.3191399281351621</c:v>
                </c:pt>
                <c:pt idx="38">
                  <c:v>1.3407093282857758</c:v>
                </c:pt>
                <c:pt idx="39">
                  <c:v>1.3582857602967056</c:v>
                </c:pt>
                <c:pt idx="40">
                  <c:v>1.3759014065714585</c:v>
                </c:pt>
                <c:pt idx="41">
                  <c:v>1.3937211347458922</c:v>
                </c:pt>
                <c:pt idx="42">
                  <c:v>1.4086319734025055</c:v>
                </c:pt>
                <c:pt idx="43">
                  <c:v>1.4237761152203665</c:v>
                </c:pt>
                <c:pt idx="44">
                  <c:v>1.4386375492908645</c:v>
                </c:pt>
                <c:pt idx="45">
                  <c:v>1.4513159260793271</c:v>
                </c:pt>
                <c:pt idx="46">
                  <c:v>1.4629813550446917</c:v>
                </c:pt>
                <c:pt idx="47">
                  <c:v>1.4729362962195796</c:v>
                </c:pt>
                <c:pt idx="48">
                  <c:v>1.4851339129556738</c:v>
                </c:pt>
                <c:pt idx="49">
                  <c:v>1.4959564099523968</c:v>
                </c:pt>
                <c:pt idx="50">
                  <c:v>1.5079910903661127</c:v>
                </c:pt>
                <c:pt idx="51">
                  <c:v>1.5240516957393635</c:v>
                </c:pt>
                <c:pt idx="52">
                  <c:v>1.5409296864217317</c:v>
                </c:pt>
                <c:pt idx="53">
                  <c:v>1.5589153651849237</c:v>
                </c:pt>
                <c:pt idx="54">
                  <c:v>1.57914461408046</c:v>
                </c:pt>
                <c:pt idx="55">
                  <c:v>1.5910505843177063</c:v>
                </c:pt>
                <c:pt idx="56">
                  <c:v>1.5954650785492057</c:v>
                </c:pt>
                <c:pt idx="57">
                  <c:v>1.5961602909481192</c:v>
                </c:pt>
                <c:pt idx="58">
                  <c:v>1.596649863930085</c:v>
                </c:pt>
                <c:pt idx="59">
                  <c:v>1.6006570361493997</c:v>
                </c:pt>
                <c:pt idx="60">
                  <c:v>1.6054885107999908</c:v>
                </c:pt>
                <c:pt idx="61">
                  <c:v>1.6062408008931697</c:v>
                </c:pt>
              </c:numCache>
            </c:numRef>
          </c:yVal>
          <c:smooth val="1"/>
        </c:ser>
        <c:axId val="30054905"/>
        <c:axId val="2058690"/>
      </c:scatterChart>
      <c:valAx>
        <c:axId val="30054905"/>
        <c:scaling>
          <c:orientation val="minMax"/>
          <c:max val="204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</a:rPr>
                  <a:t>Årstal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autoZero"/>
        <c:crossBetween val="midCat"/>
        <c:dispUnits/>
        <c:majorUnit val="10"/>
      </c:valAx>
      <c:valAx>
        <c:axId val="2058690"/>
        <c:scaling>
          <c:orientation val="minMax"/>
          <c:max val="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</a:rPr>
                  <a:t>Index :: År 2000 = 100%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375"/>
          <c:y val="0.93425"/>
          <c:w val="0.619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8"/>
          <c:w val="0.9195"/>
          <c:h val="0.80175"/>
        </c:manualLayout>
      </c:layout>
      <c:scatterChart>
        <c:scatterStyle val="smoothMarker"/>
        <c:varyColors val="0"/>
        <c:ser>
          <c:idx val="0"/>
          <c:order val="0"/>
          <c:tx>
            <c:v>Drenge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Data!$BX$8:$BX$133</c:f>
              <c:numCache>
                <c:ptCount val="12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Data!$CB$8:$CB$133</c:f>
              <c:numCache>
                <c:ptCount val="126"/>
                <c:pt idx="0">
                  <c:v>31705</c:v>
                </c:pt>
                <c:pt idx="1">
                  <c:v>30347</c:v>
                </c:pt>
                <c:pt idx="2">
                  <c:v>29207</c:v>
                </c:pt>
                <c:pt idx="3">
                  <c:v>26987</c:v>
                </c:pt>
                <c:pt idx="4">
                  <c:v>26964</c:v>
                </c:pt>
                <c:pt idx="5">
                  <c:v>25929</c:v>
                </c:pt>
                <c:pt idx="6">
                  <c:v>26499</c:v>
                </c:pt>
                <c:pt idx="7">
                  <c:v>27445</c:v>
                </c:pt>
                <c:pt idx="8">
                  <c:v>28447</c:v>
                </c:pt>
                <c:pt idx="9">
                  <c:v>29013</c:v>
                </c:pt>
                <c:pt idx="10">
                  <c:v>30299</c:v>
                </c:pt>
                <c:pt idx="11">
                  <c:v>31369</c:v>
                </c:pt>
                <c:pt idx="12">
                  <c:v>32565</c:v>
                </c:pt>
                <c:pt idx="13">
                  <c:v>32945</c:v>
                </c:pt>
                <c:pt idx="14">
                  <c:v>34757</c:v>
                </c:pt>
                <c:pt idx="15">
                  <c:v>34568</c:v>
                </c:pt>
                <c:pt idx="16">
                  <c:v>35612</c:v>
                </c:pt>
                <c:pt idx="17">
                  <c:v>36054</c:v>
                </c:pt>
                <c:pt idx="18">
                  <c:v>34853</c:v>
                </c:pt>
                <c:pt idx="19">
                  <c:v>34774</c:v>
                </c:pt>
                <c:pt idx="20">
                  <c:v>34074</c:v>
                </c:pt>
                <c:pt idx="21">
                  <c:v>33906</c:v>
                </c:pt>
                <c:pt idx="22">
                  <c:v>34418</c:v>
                </c:pt>
                <c:pt idx="23">
                  <c:v>33479</c:v>
                </c:pt>
                <c:pt idx="24">
                  <c:v>32990</c:v>
                </c:pt>
                <c:pt idx="25">
                  <c:v>33351</c:v>
                </c:pt>
                <c:pt idx="26">
                  <c:v>33142</c:v>
                </c:pt>
                <c:pt idx="27">
                  <c:v>32908</c:v>
                </c:pt>
                <c:pt idx="28">
                  <c:v>33537</c:v>
                </c:pt>
                <c:pt idx="29">
                  <c:v>32976</c:v>
                </c:pt>
                <c:pt idx="30">
                  <c:v>33656</c:v>
                </c:pt>
                <c:pt idx="31">
                  <c:v>32435</c:v>
                </c:pt>
              </c:numCache>
            </c:numRef>
          </c:yVal>
          <c:smooth val="1"/>
        </c:ser>
        <c:ser>
          <c:idx val="1"/>
          <c:order val="1"/>
          <c:tx>
            <c:v>Piger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Data!$BX$8:$BX$133</c:f>
              <c:numCache>
                <c:ptCount val="12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Data!$CC$8:$CC$133</c:f>
              <c:numCache>
                <c:ptCount val="126"/>
                <c:pt idx="0">
                  <c:v>30191</c:v>
                </c:pt>
                <c:pt idx="1">
                  <c:v>28886</c:v>
                </c:pt>
                <c:pt idx="2">
                  <c:v>27959</c:v>
                </c:pt>
                <c:pt idx="3">
                  <c:v>25993</c:v>
                </c:pt>
                <c:pt idx="4">
                  <c:v>25678</c:v>
                </c:pt>
                <c:pt idx="5">
                  <c:v>24915</c:v>
                </c:pt>
                <c:pt idx="6">
                  <c:v>25302</c:v>
                </c:pt>
                <c:pt idx="7">
                  <c:v>26386</c:v>
                </c:pt>
                <c:pt idx="8">
                  <c:v>26938</c:v>
                </c:pt>
                <c:pt idx="9">
                  <c:v>27177</c:v>
                </c:pt>
                <c:pt idx="10">
                  <c:v>28498</c:v>
                </c:pt>
                <c:pt idx="11">
                  <c:v>29863</c:v>
                </c:pt>
                <c:pt idx="12">
                  <c:v>30863</c:v>
                </c:pt>
                <c:pt idx="13">
                  <c:v>31378</c:v>
                </c:pt>
                <c:pt idx="14">
                  <c:v>32894</c:v>
                </c:pt>
                <c:pt idx="15">
                  <c:v>32791</c:v>
                </c:pt>
                <c:pt idx="16">
                  <c:v>34093</c:v>
                </c:pt>
                <c:pt idx="17">
                  <c:v>34051</c:v>
                </c:pt>
                <c:pt idx="18">
                  <c:v>32938</c:v>
                </c:pt>
                <c:pt idx="19">
                  <c:v>32868</c:v>
                </c:pt>
                <c:pt idx="20">
                  <c:v>32131</c:v>
                </c:pt>
                <c:pt idx="21">
                  <c:v>32396</c:v>
                </c:pt>
                <c:pt idx="22">
                  <c:v>32672</c:v>
                </c:pt>
                <c:pt idx="23">
                  <c:v>31991</c:v>
                </c:pt>
                <c:pt idx="24">
                  <c:v>31179</c:v>
                </c:pt>
                <c:pt idx="25">
                  <c:v>31704</c:v>
                </c:pt>
                <c:pt idx="26">
                  <c:v>31593</c:v>
                </c:pt>
                <c:pt idx="27">
                  <c:v>31603</c:v>
                </c:pt>
                <c:pt idx="28">
                  <c:v>31669</c:v>
                </c:pt>
                <c:pt idx="29">
                  <c:v>31436</c:v>
                </c:pt>
                <c:pt idx="30">
                  <c:v>31648</c:v>
                </c:pt>
                <c:pt idx="31">
                  <c:v>30743</c:v>
                </c:pt>
              </c:numCache>
            </c:numRef>
          </c:yVal>
          <c:smooth val="1"/>
        </c:ser>
        <c:axId val="18528211"/>
        <c:axId val="32536172"/>
      </c:scatterChart>
      <c:valAx>
        <c:axId val="18528211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Årstal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crossBetween val="midCat"/>
        <c:dispUnits/>
      </c:valAx>
      <c:valAx>
        <c:axId val="32536172"/>
        <c:scaling>
          <c:orientation val="minMax"/>
          <c:max val="4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Antal 0-årige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25"/>
          <c:y val="0.93575"/>
          <c:w val="0.238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Procent drenge blandt 0-årige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56"/>
          <c:w val="0.91975"/>
          <c:h val="0.741"/>
        </c:manualLayout>
      </c:layout>
      <c:scatterChart>
        <c:scatterStyle val="smoothMarker"/>
        <c:varyColors val="0"/>
        <c:ser>
          <c:idx val="2"/>
          <c:order val="0"/>
          <c:tx>
            <c:v>Procent drenge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Data!$BX$8:$BX$133</c:f>
              <c:numCache>
                <c:ptCount val="126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  <c:pt idx="47">
                  <c:v>2026</c:v>
                </c:pt>
                <c:pt idx="48">
                  <c:v>2027</c:v>
                </c:pt>
                <c:pt idx="49">
                  <c:v>2028</c:v>
                </c:pt>
                <c:pt idx="50">
                  <c:v>2029</c:v>
                </c:pt>
                <c:pt idx="51">
                  <c:v>2030</c:v>
                </c:pt>
                <c:pt idx="52">
                  <c:v>2031</c:v>
                </c:pt>
                <c:pt idx="53">
                  <c:v>2032</c:v>
                </c:pt>
                <c:pt idx="54">
                  <c:v>2033</c:v>
                </c:pt>
                <c:pt idx="55">
                  <c:v>2034</c:v>
                </c:pt>
                <c:pt idx="56">
                  <c:v>2035</c:v>
                </c:pt>
                <c:pt idx="57">
                  <c:v>2036</c:v>
                </c:pt>
                <c:pt idx="58">
                  <c:v>2037</c:v>
                </c:pt>
                <c:pt idx="59">
                  <c:v>2038</c:v>
                </c:pt>
                <c:pt idx="60">
                  <c:v>2039</c:v>
                </c:pt>
                <c:pt idx="61">
                  <c:v>2040</c:v>
                </c:pt>
              </c:numCache>
            </c:numRef>
          </c:xVal>
          <c:yVal>
            <c:numRef>
              <c:f>Data!$CD$8:$CD$133</c:f>
              <c:numCache>
                <c:ptCount val="126"/>
                <c:pt idx="0">
                  <c:v>0.5122301925811038</c:v>
                </c:pt>
                <c:pt idx="1">
                  <c:v>0.5123326524065976</c:v>
                </c:pt>
                <c:pt idx="2">
                  <c:v>0.5109155791904278</c:v>
                </c:pt>
                <c:pt idx="3">
                  <c:v>0.5093808984522461</c:v>
                </c:pt>
                <c:pt idx="4">
                  <c:v>0.5122145815128605</c:v>
                </c:pt>
                <c:pt idx="5">
                  <c:v>0.509971678074109</c:v>
                </c:pt>
                <c:pt idx="6">
                  <c:v>0.5115538310071234</c:v>
                </c:pt>
                <c:pt idx="7">
                  <c:v>0.5098363396555888</c:v>
                </c:pt>
                <c:pt idx="8">
                  <c:v>0.5136228220637357</c:v>
                </c:pt>
                <c:pt idx="9">
                  <c:v>0.5163374265883609</c:v>
                </c:pt>
                <c:pt idx="10">
                  <c:v>0.5153154072486692</c:v>
                </c:pt>
                <c:pt idx="11">
                  <c:v>0.5122974915077084</c:v>
                </c:pt>
                <c:pt idx="12">
                  <c:v>0.5134167875386265</c:v>
                </c:pt>
                <c:pt idx="13">
                  <c:v>0.5121807129642585</c:v>
                </c:pt>
                <c:pt idx="14">
                  <c:v>0.5137691977945633</c:v>
                </c:pt>
                <c:pt idx="15">
                  <c:v>0.5131905164862899</c:v>
                </c:pt>
                <c:pt idx="16">
                  <c:v>0.5108959185137365</c:v>
                </c:pt>
                <c:pt idx="17">
                  <c:v>0.5142857142857142</c:v>
                </c:pt>
                <c:pt idx="18">
                  <c:v>0.5141242937853108</c:v>
                </c:pt>
                <c:pt idx="19">
                  <c:v>0.5140888796901334</c:v>
                </c:pt>
                <c:pt idx="20">
                  <c:v>0.5146741182690129</c:v>
                </c:pt>
                <c:pt idx="21">
                  <c:v>0.5113872884679195</c:v>
                </c:pt>
                <c:pt idx="22">
                  <c:v>0.5130123714413475</c:v>
                </c:pt>
                <c:pt idx="23">
                  <c:v>0.5113639835038949</c:v>
                </c:pt>
                <c:pt idx="24">
                  <c:v>0.5141111751780455</c:v>
                </c:pt>
                <c:pt idx="25">
                  <c:v>0.512658519714088</c:v>
                </c:pt>
                <c:pt idx="26">
                  <c:v>0.5119641615818337</c:v>
                </c:pt>
                <c:pt idx="27">
                  <c:v>0.5101145541070515</c:v>
                </c:pt>
                <c:pt idx="28">
                  <c:v>0.5143238352298868</c:v>
                </c:pt>
                <c:pt idx="29">
                  <c:v>0.5119542942308887</c:v>
                </c:pt>
                <c:pt idx="30">
                  <c:v>0.5153742496631141</c:v>
                </c:pt>
                <c:pt idx="31">
                  <c:v>0.5133907372819653</c:v>
                </c:pt>
              </c:numCache>
            </c:numRef>
          </c:yVal>
          <c:smooth val="1"/>
        </c:ser>
        <c:axId val="24390093"/>
        <c:axId val="18184246"/>
      </c:scatterChart>
      <c:valAx>
        <c:axId val="2439009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Årstal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crossBetween val="midCat"/>
        <c:dispUnits/>
      </c:valAx>
      <c:valAx>
        <c:axId val="18184246"/>
        <c:scaling>
          <c:orientation val="minMax"/>
          <c:max val="0.5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Procent drenge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8"/>
          <c:w val="0.9195"/>
          <c:h val="0.86875"/>
        </c:manualLayout>
      </c:layout>
      <c:scatterChart>
        <c:scatterStyle val="smoothMarker"/>
        <c:varyColors val="0"/>
        <c:ser>
          <c:idx val="0"/>
          <c:order val="0"/>
          <c:tx>
            <c:v>Mænd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Data!$D$8:$D$133</c:f>
              <c:numCache>
                <c:ptCount val="1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</c:numCache>
            </c:numRef>
          </c:xVal>
          <c:yVal>
            <c:numRef>
              <c:f>Data!$BU$8:$BU$133</c:f>
              <c:numCache>
                <c:ptCount val="126"/>
                <c:pt idx="0">
                  <c:v>0.5133907372819653</c:v>
                </c:pt>
                <c:pt idx="1">
                  <c:v>0.5150885914788487</c:v>
                </c:pt>
                <c:pt idx="2">
                  <c:v>0.5119239322137873</c:v>
                </c:pt>
                <c:pt idx="3">
                  <c:v>0.5137362637362637</c:v>
                </c:pt>
                <c:pt idx="4">
                  <c:v>0.5093111718785804</c:v>
                </c:pt>
                <c:pt idx="5">
                  <c:v>0.5105574710890062</c:v>
                </c:pt>
                <c:pt idx="6">
                  <c:v>0.5119937742240669</c:v>
                </c:pt>
                <c:pt idx="7">
                  <c:v>0.5138972297931969</c:v>
                </c:pt>
                <c:pt idx="8">
                  <c:v>0.5103522493027768</c:v>
                </c:pt>
                <c:pt idx="9">
                  <c:v>0.5110567644415634</c:v>
                </c:pt>
                <c:pt idx="10">
                  <c:v>0.5102059033563437</c:v>
                </c:pt>
                <c:pt idx="11">
                  <c:v>0.5129860514703705</c:v>
                </c:pt>
                <c:pt idx="12">
                  <c:v>0.5130956000521217</c:v>
                </c:pt>
                <c:pt idx="13">
                  <c:v>0.5132922864458958</c:v>
                </c:pt>
                <c:pt idx="14">
                  <c:v>0.514435622675032</c:v>
                </c:pt>
                <c:pt idx="15">
                  <c:v>0.5109034267912772</c:v>
                </c:pt>
                <c:pt idx="16">
                  <c:v>0.5131664822224113</c:v>
                </c:pt>
                <c:pt idx="17">
                  <c:v>0.5139677364959812</c:v>
                </c:pt>
                <c:pt idx="18">
                  <c:v>0.5123182345086645</c:v>
                </c:pt>
                <c:pt idx="19">
                  <c:v>0.5137129109863673</c:v>
                </c:pt>
                <c:pt idx="20">
                  <c:v>0.5112712819600166</c:v>
                </c:pt>
                <c:pt idx="21">
                  <c:v>0.5094626080420894</c:v>
                </c:pt>
                <c:pt idx="22">
                  <c:v>0.5108478513356562</c:v>
                </c:pt>
                <c:pt idx="23">
                  <c:v>0.510180418347943</c:v>
                </c:pt>
                <c:pt idx="24">
                  <c:v>0.5063483039605836</c:v>
                </c:pt>
                <c:pt idx="25">
                  <c:v>0.5041015019814413</c:v>
                </c:pt>
                <c:pt idx="26">
                  <c:v>0.5008277871593656</c:v>
                </c:pt>
                <c:pt idx="27">
                  <c:v>0.5047892875026249</c:v>
                </c:pt>
                <c:pt idx="28">
                  <c:v>0.4991504441963202</c:v>
                </c:pt>
                <c:pt idx="29">
                  <c:v>0.4988785987824787</c:v>
                </c:pt>
                <c:pt idx="30">
                  <c:v>0.4993564030413698</c:v>
                </c:pt>
                <c:pt idx="31">
                  <c:v>0.5014200840457904</c:v>
                </c:pt>
                <c:pt idx="32">
                  <c:v>0.5016680020394785</c:v>
                </c:pt>
                <c:pt idx="33">
                  <c:v>0.5044432315938256</c:v>
                </c:pt>
                <c:pt idx="34">
                  <c:v>0.4987926915875783</c:v>
                </c:pt>
                <c:pt idx="35">
                  <c:v>0.5001965666360896</c:v>
                </c:pt>
                <c:pt idx="36">
                  <c:v>0.5020391623748399</c:v>
                </c:pt>
                <c:pt idx="37">
                  <c:v>0.5007392557323643</c:v>
                </c:pt>
                <c:pt idx="38">
                  <c:v>0.5067291257833766</c:v>
                </c:pt>
                <c:pt idx="39">
                  <c:v>0.5042356107988283</c:v>
                </c:pt>
                <c:pt idx="40">
                  <c:v>0.507105242266268</c:v>
                </c:pt>
                <c:pt idx="41">
                  <c:v>0.5089146394495179</c:v>
                </c:pt>
                <c:pt idx="42">
                  <c:v>0.506598415425735</c:v>
                </c:pt>
                <c:pt idx="43">
                  <c:v>0.5080046248943835</c:v>
                </c:pt>
                <c:pt idx="44">
                  <c:v>0.5062318357782041</c:v>
                </c:pt>
                <c:pt idx="45">
                  <c:v>0.5093913820259056</c:v>
                </c:pt>
                <c:pt idx="46">
                  <c:v>0.5059633192807985</c:v>
                </c:pt>
                <c:pt idx="47">
                  <c:v>0.5065773586344514</c:v>
                </c:pt>
                <c:pt idx="48">
                  <c:v>0.505205608454536</c:v>
                </c:pt>
                <c:pt idx="49">
                  <c:v>0.5054804028128805</c:v>
                </c:pt>
                <c:pt idx="50">
                  <c:v>0.5033697420404369</c:v>
                </c:pt>
                <c:pt idx="51">
                  <c:v>0.5035151184219507</c:v>
                </c:pt>
                <c:pt idx="52">
                  <c:v>0.5032234120056633</c:v>
                </c:pt>
                <c:pt idx="53">
                  <c:v>0.5024947030278176</c:v>
                </c:pt>
                <c:pt idx="54">
                  <c:v>0.5038548626835401</c:v>
                </c:pt>
                <c:pt idx="55">
                  <c:v>0.4984508683664478</c:v>
                </c:pt>
                <c:pt idx="56">
                  <c:v>0.5000280355490763</c:v>
                </c:pt>
                <c:pt idx="57">
                  <c:v>0.49906126836259407</c:v>
                </c:pt>
                <c:pt idx="58">
                  <c:v>0.5015579969864096</c:v>
                </c:pt>
                <c:pt idx="59">
                  <c:v>0.4954825286439036</c:v>
                </c:pt>
                <c:pt idx="60">
                  <c:v>0.4952940160607892</c:v>
                </c:pt>
                <c:pt idx="61">
                  <c:v>0.4974708144390997</c:v>
                </c:pt>
                <c:pt idx="62">
                  <c:v>0.49713876034673793</c:v>
                </c:pt>
                <c:pt idx="63">
                  <c:v>0.49958668752305013</c:v>
                </c:pt>
                <c:pt idx="64">
                  <c:v>0.49856516540454365</c:v>
                </c:pt>
                <c:pt idx="65">
                  <c:v>0.4944806753056097</c:v>
                </c:pt>
                <c:pt idx="66">
                  <c:v>0.48858263444277367</c:v>
                </c:pt>
                <c:pt idx="67">
                  <c:v>0.4904868913857678</c:v>
                </c:pt>
                <c:pt idx="68">
                  <c:v>0.4851068667576171</c:v>
                </c:pt>
                <c:pt idx="69">
                  <c:v>0.482099484607334</c:v>
                </c:pt>
                <c:pt idx="70">
                  <c:v>0.4824445145682129</c:v>
                </c:pt>
                <c:pt idx="71">
                  <c:v>0.47574534228535653</c:v>
                </c:pt>
                <c:pt idx="72">
                  <c:v>0.46651117056550273</c:v>
                </c:pt>
                <c:pt idx="73">
                  <c:v>0.46851802273225107</c:v>
                </c:pt>
                <c:pt idx="74">
                  <c:v>0.4623501073467037</c:v>
                </c:pt>
                <c:pt idx="75">
                  <c:v>0.4556213017751479</c:v>
                </c:pt>
                <c:pt idx="76">
                  <c:v>0.45194439451135476</c:v>
                </c:pt>
                <c:pt idx="77">
                  <c:v>0.4389983682691101</c:v>
                </c:pt>
                <c:pt idx="78">
                  <c:v>0.4352519191445141</c:v>
                </c:pt>
                <c:pt idx="79">
                  <c:v>0.4275451632214671</c:v>
                </c:pt>
                <c:pt idx="80">
                  <c:v>0.4237128898910184</c:v>
                </c:pt>
                <c:pt idx="81">
                  <c:v>0.41448958901973015</c:v>
                </c:pt>
                <c:pt idx="82">
                  <c:v>0.39817052122885743</c:v>
                </c:pt>
                <c:pt idx="83">
                  <c:v>0.39006250855500296</c:v>
                </c:pt>
                <c:pt idx="84">
                  <c:v>0.37310624814338056</c:v>
                </c:pt>
                <c:pt idx="85">
                  <c:v>0.3609969723183391</c:v>
                </c:pt>
                <c:pt idx="86">
                  <c:v>0.3383124009267163</c:v>
                </c:pt>
                <c:pt idx="87">
                  <c:v>0.3329511251254121</c:v>
                </c:pt>
                <c:pt idx="88">
                  <c:v>0.3146453089244851</c:v>
                </c:pt>
                <c:pt idx="89">
                  <c:v>0.29836584080126516</c:v>
                </c:pt>
                <c:pt idx="90">
                  <c:v>0.2906148085517575</c:v>
                </c:pt>
                <c:pt idx="91">
                  <c:v>0.2744366298263241</c:v>
                </c:pt>
                <c:pt idx="92">
                  <c:v>0.2488143013498723</c:v>
                </c:pt>
                <c:pt idx="93">
                  <c:v>0.24053751399776035</c:v>
                </c:pt>
                <c:pt idx="94">
                  <c:v>0.23041044776119404</c:v>
                </c:pt>
                <c:pt idx="95">
                  <c:v>0.22537878787878787</c:v>
                </c:pt>
                <c:pt idx="96">
                  <c:v>0.20778508771929824</c:v>
                </c:pt>
                <c:pt idx="97">
                  <c:v>0.18964259664478483</c:v>
                </c:pt>
                <c:pt idx="98">
                  <c:v>0.18663594470046083</c:v>
                </c:pt>
                <c:pt idx="99">
                  <c:v>0.1941747572815534</c:v>
                </c:pt>
                <c:pt idx="100">
                  <c:v>0.1638888888888889</c:v>
                </c:pt>
                <c:pt idx="101">
                  <c:v>0.16666666666666666</c:v>
                </c:pt>
                <c:pt idx="102">
                  <c:v>0.1452991452991453</c:v>
                </c:pt>
              </c:numCache>
            </c:numRef>
          </c:yVal>
          <c:smooth val="1"/>
        </c:ser>
        <c:axId val="29440487"/>
        <c:axId val="63637792"/>
      </c:scatterChart>
      <c:valAx>
        <c:axId val="2944048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142875</xdr:rowOff>
    </xdr:from>
    <xdr:to>
      <xdr:col>10</xdr:col>
      <xdr:colOff>323850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38150" y="1438275"/>
        <a:ext cx="56388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3</xdr:row>
      <xdr:rowOff>85725</xdr:rowOff>
    </xdr:from>
    <xdr:to>
      <xdr:col>7</xdr:col>
      <xdr:colOff>552450</xdr:colOff>
      <xdr:row>6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3667125" y="733425"/>
          <a:ext cx="809625" cy="5143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Klik hér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180975</xdr:colOff>
      <xdr:row>30</xdr:row>
      <xdr:rowOff>28575</xdr:rowOff>
    </xdr:from>
    <xdr:to>
      <xdr:col>10</xdr:col>
      <xdr:colOff>314325</xdr:colOff>
      <xdr:row>50</xdr:row>
      <xdr:rowOff>66675</xdr:rowOff>
    </xdr:to>
    <xdr:graphicFrame>
      <xdr:nvGraphicFramePr>
        <xdr:cNvPr id="3" name="Chart 8"/>
        <xdr:cNvGraphicFramePr/>
      </xdr:nvGraphicFramePr>
      <xdr:xfrm>
        <a:off x="447675" y="5048250"/>
        <a:ext cx="56197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133350</xdr:rowOff>
    </xdr:from>
    <xdr:to>
      <xdr:col>8</xdr:col>
      <xdr:colOff>333375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47675" y="942975"/>
        <a:ext cx="44291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</xdr:row>
      <xdr:rowOff>133350</xdr:rowOff>
    </xdr:from>
    <xdr:to>
      <xdr:col>14</xdr:col>
      <xdr:colOff>485775</xdr:colOff>
      <xdr:row>20</xdr:row>
      <xdr:rowOff>104775</xdr:rowOff>
    </xdr:to>
    <xdr:graphicFrame>
      <xdr:nvGraphicFramePr>
        <xdr:cNvPr id="2" name="Chart 2"/>
        <xdr:cNvGraphicFramePr/>
      </xdr:nvGraphicFramePr>
      <xdr:xfrm>
        <a:off x="4933950" y="942975"/>
        <a:ext cx="38195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21</xdr:row>
      <xdr:rowOff>0</xdr:rowOff>
    </xdr:from>
    <xdr:to>
      <xdr:col>14</xdr:col>
      <xdr:colOff>485775</xdr:colOff>
      <xdr:row>26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43475" y="3562350"/>
          <a:ext cx="3810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72000" tIns="46800" rIns="72000" bIns="46800"/>
        <a:p>
          <a:pPr algn="l">
            <a:defRPr/>
          </a:pPr>
          <a:r>
            <a:rPr lang="en-US" cap="none" sz="1000" b="0" i="0" u="none" baseline="0">
              <a:solidFill>
                <a:srgbClr val="008080"/>
              </a:solidFill>
              <a:latin typeface="Lucida Sans"/>
              <a:ea typeface="Lucida Sans"/>
              <a:cs typeface="Lucida Sans"/>
            </a:rPr>
            <a:t>Kommentarer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Faldet i ratio fra 1979 og frem til 2004 skyldes et fald i antallet af børn og unge, og især en stigning i antallet af 26 - 65 årige. Stigningen i ratio fra 2005 og frem skyldes især en stigning i antallet af gamle og et fald i antallet af 26 - 65 årige.</a:t>
          </a:r>
        </a:p>
      </xdr:txBody>
    </xdr:sp>
    <xdr:clientData/>
  </xdr:twoCellAnchor>
  <xdr:twoCellAnchor>
    <xdr:from>
      <xdr:col>1</xdr:col>
      <xdr:colOff>161925</xdr:colOff>
      <xdr:row>28</xdr:row>
      <xdr:rowOff>66675</xdr:rowOff>
    </xdr:from>
    <xdr:to>
      <xdr:col>8</xdr:col>
      <xdr:colOff>333375</xdr:colOff>
      <xdr:row>50</xdr:row>
      <xdr:rowOff>66675</xdr:rowOff>
    </xdr:to>
    <xdr:graphicFrame>
      <xdr:nvGraphicFramePr>
        <xdr:cNvPr id="4" name="Chart 4"/>
        <xdr:cNvGraphicFramePr/>
      </xdr:nvGraphicFramePr>
      <xdr:xfrm>
        <a:off x="438150" y="4762500"/>
        <a:ext cx="44386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19050</xdr:rowOff>
    </xdr:from>
    <xdr:to>
      <xdr:col>10</xdr:col>
      <xdr:colOff>323850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66725" y="828675"/>
        <a:ext cx="5648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26</xdr:row>
      <xdr:rowOff>104775</xdr:rowOff>
    </xdr:from>
    <xdr:to>
      <xdr:col>10</xdr:col>
      <xdr:colOff>323850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457200" y="4476750"/>
        <a:ext cx="56578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9525</xdr:rowOff>
    </xdr:from>
    <xdr:to>
      <xdr:col>10</xdr:col>
      <xdr:colOff>323850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771525" y="895350"/>
        <a:ext cx="5648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niskbiokemi.net/" TargetMode="External" /><Relationship Id="rId2" Type="http://schemas.openxmlformats.org/officeDocument/2006/relationships/hyperlink" Target="http://www.kliniskbiokemi.ne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3:P28"/>
  <sheetViews>
    <sheetView showGridLines="0" tabSelected="1" zoomScalePageLayoutView="0" workbookViewId="0" topLeftCell="A1">
      <selection activeCell="P3" sqref="P3"/>
    </sheetView>
  </sheetViews>
  <sheetFormatPr defaultColWidth="9.140625" defaultRowHeight="12.75"/>
  <cols>
    <col min="1" max="1" width="4.00390625" style="0" customWidth="1"/>
    <col min="11" max="11" width="7.00390625" style="0" customWidth="1"/>
    <col min="12" max="12" width="8.00390625" style="0" bestFit="1" customWidth="1"/>
    <col min="13" max="13" width="7.7109375" style="0" bestFit="1" customWidth="1"/>
    <col min="14" max="14" width="11.7109375" style="0" bestFit="1" customWidth="1"/>
    <col min="15" max="15" width="5.421875" style="0" customWidth="1"/>
    <col min="16" max="16" width="10.140625" style="0" bestFit="1" customWidth="1"/>
  </cols>
  <sheetData>
    <row r="3" spans="2:16" ht="25.5">
      <c r="B3" s="35" t="s">
        <v>208</v>
      </c>
      <c r="L3" s="67" t="s">
        <v>209</v>
      </c>
      <c r="M3" s="67"/>
      <c r="N3" s="67"/>
      <c r="O3" s="67"/>
      <c r="P3" s="50">
        <f>Data!C5</f>
        <v>40234</v>
      </c>
    </row>
    <row r="4" ht="12.75">
      <c r="B4" s="31">
        <f>IF(Data!BZ5&gt;Data!BZ3,"OBS! Dette er kun en prognose!","")</f>
      </c>
    </row>
    <row r="9" spans="12:15" ht="12.75">
      <c r="L9" s="12" t="s">
        <v>0</v>
      </c>
      <c r="M9" s="13" t="s">
        <v>161</v>
      </c>
      <c r="N9" s="14">
        <f>SUM(Data!BT8:BT115)</f>
        <v>2743286</v>
      </c>
      <c r="O9" s="12"/>
    </row>
    <row r="10" spans="13:16" ht="12.75">
      <c r="M10" s="9" t="s">
        <v>163</v>
      </c>
      <c r="N10" s="10">
        <f>SUM(Data!BT8:BT28)</f>
        <v>727474</v>
      </c>
      <c r="O10" s="27">
        <f>N10/N$9</f>
        <v>0.2651834332986061</v>
      </c>
      <c r="P10" s="26">
        <f>O10</f>
        <v>0.2651834332986061</v>
      </c>
    </row>
    <row r="11" spans="13:16" ht="12.75">
      <c r="M11" s="9" t="s">
        <v>164</v>
      </c>
      <c r="N11" s="10">
        <f>SUM(Data!BT29:BT68)</f>
        <v>1465023</v>
      </c>
      <c r="O11" s="29">
        <f>N11/N$9</f>
        <v>0.5340394694537864</v>
      </c>
      <c r="P11" s="28">
        <f>O11</f>
        <v>0.5340394694537864</v>
      </c>
    </row>
    <row r="12" spans="13:15" ht="12.75">
      <c r="M12" s="33" t="s">
        <v>190</v>
      </c>
      <c r="N12" s="34">
        <f>SUM(Data!BT69:BT73)</f>
        <v>186072</v>
      </c>
      <c r="O12" s="32">
        <f>N12/N$9</f>
        <v>0.0678281447869453</v>
      </c>
    </row>
    <row r="13" spans="13:16" ht="12.75">
      <c r="M13" s="9" t="s">
        <v>191</v>
      </c>
      <c r="N13" s="10">
        <f>SUM(Data!BT74:BT88)</f>
        <v>295232</v>
      </c>
      <c r="O13" s="27">
        <f>N13/N$9</f>
        <v>0.10761983985628913</v>
      </c>
      <c r="P13" s="26">
        <f>SUM(O12:O14)</f>
        <v>0.20077709724760742</v>
      </c>
    </row>
    <row r="14" spans="13:16" ht="12.75">
      <c r="M14" s="9" t="s">
        <v>165</v>
      </c>
      <c r="N14" s="10">
        <f>SUM(Data!BT89:BT115)</f>
        <v>69485</v>
      </c>
      <c r="O14" s="27">
        <f>N14/N$9</f>
        <v>0.025329112604373004</v>
      </c>
      <c r="P14" s="11"/>
    </row>
    <row r="15" spans="13:15" ht="12.75">
      <c r="M15" s="9"/>
      <c r="O15" s="11"/>
    </row>
    <row r="16" spans="12:15" ht="12.75">
      <c r="L16" s="15" t="s">
        <v>127</v>
      </c>
      <c r="M16" s="16" t="s">
        <v>161</v>
      </c>
      <c r="N16" s="17">
        <f>SUM(Data!BT135:BT243)</f>
        <v>2791452</v>
      </c>
      <c r="O16" s="15"/>
    </row>
    <row r="17" spans="13:16" ht="12.75">
      <c r="M17" s="9" t="s">
        <v>163</v>
      </c>
      <c r="N17" s="10">
        <f>SUM(Data!BT135:BT155)</f>
        <v>692200</v>
      </c>
      <c r="O17" s="27">
        <f>N17/N$16</f>
        <v>0.24797130668913525</v>
      </c>
      <c r="P17" s="26">
        <f>O17</f>
        <v>0.24797130668913525</v>
      </c>
    </row>
    <row r="18" spans="13:16" ht="12.75">
      <c r="M18" s="9" t="s">
        <v>164</v>
      </c>
      <c r="N18" s="10">
        <f>SUM(Data!BT156:BT195)</f>
        <v>1444011</v>
      </c>
      <c r="O18" s="29">
        <f>N18/N$16</f>
        <v>0.5172974494994003</v>
      </c>
      <c r="P18" s="28">
        <f>O18</f>
        <v>0.5172974494994003</v>
      </c>
    </row>
    <row r="19" spans="13:15" ht="12.75">
      <c r="M19" s="33" t="s">
        <v>190</v>
      </c>
      <c r="N19" s="34">
        <f>SUM(Data!BT196:BT200)</f>
        <v>187941</v>
      </c>
      <c r="O19" s="32">
        <f>N19/N$16</f>
        <v>0.06732732642366768</v>
      </c>
    </row>
    <row r="20" spans="13:16" ht="12.75">
      <c r="M20" s="9" t="s">
        <v>191</v>
      </c>
      <c r="N20" s="10">
        <f>SUM(Data!BT201:BT215)</f>
        <v>335885</v>
      </c>
      <c r="O20" s="27">
        <f>N20/N$16</f>
        <v>0.12032626747656774</v>
      </c>
      <c r="P20" s="26">
        <f>SUM(O19:O21)</f>
        <v>0.23473124381146443</v>
      </c>
    </row>
    <row r="21" spans="13:16" ht="12.75">
      <c r="M21" s="9" t="s">
        <v>165</v>
      </c>
      <c r="N21" s="10">
        <f>SUM(Data!BT216:BT243)</f>
        <v>131415</v>
      </c>
      <c r="O21" s="27">
        <f>N21/N$16</f>
        <v>0.047077649911228994</v>
      </c>
      <c r="P21" s="11"/>
    </row>
    <row r="23" spans="12:15" ht="12.75">
      <c r="L23" s="18" t="s">
        <v>162</v>
      </c>
      <c r="M23" s="19" t="s">
        <v>161</v>
      </c>
      <c r="N23" s="20">
        <f aca="true" t="shared" si="0" ref="N23:N28">SUM(N9,N16)</f>
        <v>5534738</v>
      </c>
      <c r="O23" s="18"/>
    </row>
    <row r="24" spans="13:16" ht="12.75">
      <c r="M24" s="9" t="s">
        <v>163</v>
      </c>
      <c r="N24" s="10">
        <f t="shared" si="0"/>
        <v>1419674</v>
      </c>
      <c r="O24" s="27">
        <f>N24/N$23</f>
        <v>0.25650247581728347</v>
      </c>
      <c r="P24" s="26">
        <f>O24</f>
        <v>0.25650247581728347</v>
      </c>
    </row>
    <row r="25" spans="13:16" ht="12.75">
      <c r="M25" s="9" t="s">
        <v>164</v>
      </c>
      <c r="N25" s="10">
        <f t="shared" si="0"/>
        <v>2909034</v>
      </c>
      <c r="O25" s="29">
        <f>N25/N$23</f>
        <v>0.5255956108491495</v>
      </c>
      <c r="P25" s="28">
        <f>O25</f>
        <v>0.5255956108491495</v>
      </c>
    </row>
    <row r="26" spans="13:15" ht="12.75">
      <c r="M26" s="33" t="s">
        <v>190</v>
      </c>
      <c r="N26" s="34">
        <f t="shared" si="0"/>
        <v>374013</v>
      </c>
      <c r="O26" s="32">
        <f>N26/N$23</f>
        <v>0.06757555642200228</v>
      </c>
    </row>
    <row r="27" spans="13:16" ht="12.75">
      <c r="M27" s="9" t="s">
        <v>191</v>
      </c>
      <c r="N27" s="10">
        <f t="shared" si="0"/>
        <v>631117</v>
      </c>
      <c r="O27" s="27">
        <f>N27/N$23</f>
        <v>0.11402834244367123</v>
      </c>
      <c r="P27" s="26">
        <f>SUM(O26:O28)</f>
        <v>0.21790191333356704</v>
      </c>
    </row>
    <row r="28" spans="13:16" ht="12.75">
      <c r="M28" s="9" t="s">
        <v>165</v>
      </c>
      <c r="N28" s="10">
        <f t="shared" si="0"/>
        <v>200900</v>
      </c>
      <c r="O28" s="27">
        <f>N28/N$23</f>
        <v>0.03629801446789351</v>
      </c>
      <c r="P28" s="11"/>
    </row>
  </sheetData>
  <sheetProtection password="C138" sheet="1" objects="1" scenarios="1"/>
  <mergeCells count="1">
    <mergeCell ref="L3:O3"/>
  </mergeCells>
  <hyperlinks>
    <hyperlink ref="L3" r:id="rId1" display="Ulrik Gerdes :: Red Line Design"/>
    <hyperlink ref="L3:O3" r:id="rId2" tooltip="Link til forfatterens website" display="Ulrik Gerdes :: kliniskbiokemi.net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B3:N9"/>
  <sheetViews>
    <sheetView showGridLines="0" zoomScalePageLayoutView="0" workbookViewId="0" topLeftCell="A1">
      <selection activeCell="N3" sqref="N3"/>
    </sheetView>
  </sheetViews>
  <sheetFormatPr defaultColWidth="9.140625" defaultRowHeight="12.75"/>
  <cols>
    <col min="1" max="1" width="4.140625" style="0" customWidth="1"/>
    <col min="14" max="14" width="10.140625" style="0" bestFit="1" customWidth="1"/>
  </cols>
  <sheetData>
    <row r="3" spans="2:14" ht="25.5">
      <c r="B3" s="35" t="s">
        <v>208</v>
      </c>
      <c r="N3" s="36">
        <f>Befolkningsudvikling!P3</f>
        <v>40234</v>
      </c>
    </row>
    <row r="4" ht="12.75">
      <c r="B4" s="37" t="s">
        <v>215</v>
      </c>
    </row>
    <row r="8" spans="3:4" ht="12.75">
      <c r="C8">
        <f>Data!BZ3</f>
        <v>2010</v>
      </c>
      <c r="D8">
        <v>0</v>
      </c>
    </row>
    <row r="9" spans="3:4" ht="12.75">
      <c r="C9">
        <f>C8</f>
        <v>2010</v>
      </c>
      <c r="D9">
        <v>3500000</v>
      </c>
    </row>
  </sheetData>
  <sheetProtection password="C138" sheet="1" objects="1" scenarios="1"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B3:O3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4.57421875" style="0" customWidth="1"/>
  </cols>
  <sheetData>
    <row r="3" spans="2:15" ht="25.5">
      <c r="B3" s="35" t="s">
        <v>188</v>
      </c>
      <c r="O3" s="36">
        <f>Befolkningsudvikling!P3</f>
        <v>40234</v>
      </c>
    </row>
  </sheetData>
  <sheetProtection password="C138" sheet="1" objects="1" scenarios="1"/>
  <printOptions/>
  <pageMargins left="0.75" right="0.75" top="1" bottom="1" header="0" footer="0"/>
  <pageSetup horizontalDpi="1200" verticalDpi="1200" orientation="portrait" paperSize="9" r:id="rId4"/>
  <drawing r:id="rId3"/>
  <legacyDrawing r:id="rId2"/>
  <oleObjects>
    <oleObject progId="Word.Document.8" shapeId="59809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B3:C30"/>
  <sheetViews>
    <sheetView showGridLines="0" zoomScalePageLayoutView="0" workbookViewId="0" topLeftCell="A1">
      <selection activeCell="N6" sqref="N6"/>
    </sheetView>
  </sheetViews>
  <sheetFormatPr defaultColWidth="9.140625" defaultRowHeight="12.75"/>
  <sheetData>
    <row r="3" ht="31.5">
      <c r="B3" s="21" t="str">
        <f>"Procent mænd i Danmarks befolkning :: "&amp;Data!BZ5</f>
        <v>Procent mænd i Danmarks befolkning :: 2010</v>
      </c>
    </row>
    <row r="30" ht="12.75">
      <c r="C30" t="str">
        <f>"Procent mænd i Danmarks befolkning :: "&amp;Data!BZ5</f>
        <v>Procent mænd i Danmarks befolkning :: 2010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B3:K3"/>
  <sheetViews>
    <sheetView showGridLines="0" zoomScalePageLayoutView="0" workbookViewId="0" topLeftCell="A1">
      <selection activeCell="L7" sqref="L7"/>
    </sheetView>
  </sheetViews>
  <sheetFormatPr defaultColWidth="9.140625" defaultRowHeight="12.75"/>
  <cols>
    <col min="11" max="11" width="10.140625" style="0" bestFit="1" customWidth="1"/>
  </cols>
  <sheetData>
    <row r="3" spans="2:11" ht="25.5">
      <c r="B3" s="35" t="s">
        <v>216</v>
      </c>
      <c r="K3" s="43">
        <f>Befolkningsudvikling!P3</f>
        <v>40234</v>
      </c>
    </row>
  </sheetData>
  <sheetProtection password="C138" sheet="1" objects="1" scenarios="1"/>
  <printOptions/>
  <pageMargins left="0.75" right="0.75" top="1" bottom="1" header="0" footer="0"/>
  <pageSetup horizontalDpi="1200" verticalDpi="1200" orientation="portrait" paperSize="9" r:id="rId3"/>
  <legacyDrawing r:id="rId2"/>
  <oleObjects>
    <oleObject progId="Word.Document.8" shapeId="5741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"/>
  <dimension ref="B1:CF278"/>
  <sheetViews>
    <sheetView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"/>
    </sheetView>
  </sheetViews>
  <sheetFormatPr defaultColWidth="9.140625" defaultRowHeight="12.75"/>
  <cols>
    <col min="2" max="2" width="11.00390625" style="0" customWidth="1"/>
    <col min="3" max="3" width="10.8515625" style="0" customWidth="1"/>
    <col min="4" max="4" width="5.28125" style="2" bestFit="1" customWidth="1"/>
    <col min="5" max="30" width="9.7109375" style="2" bestFit="1" customWidth="1"/>
    <col min="31" max="33" width="9.140625" style="2" bestFit="1" customWidth="1"/>
    <col min="34" max="35" width="9.140625" style="51" bestFit="1" customWidth="1"/>
    <col min="36" max="66" width="12.00390625" style="2" bestFit="1" customWidth="1"/>
    <col min="67" max="68" width="6.00390625" style="2" customWidth="1"/>
    <col min="69" max="69" width="14.00390625" style="39" bestFit="1" customWidth="1"/>
    <col min="70" max="70" width="6.00390625" style="2" customWidth="1"/>
    <col min="71" max="71" width="9.140625" style="2" customWidth="1"/>
    <col min="73" max="73" width="10.28125" style="0" bestFit="1" customWidth="1"/>
    <col min="75" max="75" width="4.421875" style="0" bestFit="1" customWidth="1"/>
    <col min="76" max="76" width="5.00390625" style="0" bestFit="1" customWidth="1"/>
    <col min="77" max="77" width="4.00390625" style="0" bestFit="1" customWidth="1"/>
  </cols>
  <sheetData>
    <row r="1" ht="12.75">
      <c r="AJ1" s="60"/>
    </row>
    <row r="2" ht="12.75">
      <c r="AJ2" s="60"/>
    </row>
    <row r="3" spans="36:78" ht="15">
      <c r="AJ3" s="60"/>
      <c r="BW3" s="69" t="s">
        <v>221</v>
      </c>
      <c r="BZ3" s="68">
        <v>2010</v>
      </c>
    </row>
    <row r="4" spans="2:77" ht="21">
      <c r="B4" s="5" t="s">
        <v>129</v>
      </c>
      <c r="Q4" s="2">
        <v>45545</v>
      </c>
      <c r="AJ4" s="60"/>
      <c r="BW4" t="s">
        <v>166</v>
      </c>
      <c r="BY4">
        <f>IF(ValgtAar=62,1,ValgtAar+1)</f>
        <v>33</v>
      </c>
    </row>
    <row r="5" spans="2:80" ht="12.75">
      <c r="B5" s="47" t="s">
        <v>218</v>
      </c>
      <c r="C5" s="46">
        <v>40234</v>
      </c>
      <c r="AJ5" s="60"/>
      <c r="BQ5" s="70" t="s">
        <v>222</v>
      </c>
      <c r="BW5" t="s">
        <v>160</v>
      </c>
      <c r="BY5">
        <v>32</v>
      </c>
      <c r="BZ5" s="2">
        <f>VLOOKUP(ValgtAar,BW8:BY69,2,FALSE)</f>
        <v>2010</v>
      </c>
      <c r="CB5" t="s">
        <v>220</v>
      </c>
    </row>
    <row r="6" spans="34:36" ht="12.75">
      <c r="AH6" s="52"/>
      <c r="AI6" s="52"/>
      <c r="AJ6" s="60"/>
    </row>
    <row r="7" spans="4:84" ht="12.75">
      <c r="D7" s="6" t="s">
        <v>128</v>
      </c>
      <c r="E7" s="7">
        <v>1979</v>
      </c>
      <c r="F7" s="7">
        <v>1980</v>
      </c>
      <c r="G7" s="7">
        <v>1981</v>
      </c>
      <c r="H7" s="7">
        <v>1982</v>
      </c>
      <c r="I7" s="7">
        <v>1983</v>
      </c>
      <c r="J7" s="7">
        <v>1984</v>
      </c>
      <c r="K7" s="7">
        <v>1985</v>
      </c>
      <c r="L7" s="7">
        <v>1986</v>
      </c>
      <c r="M7" s="7">
        <v>1987</v>
      </c>
      <c r="N7" s="7">
        <v>1988</v>
      </c>
      <c r="O7" s="7">
        <v>1989</v>
      </c>
      <c r="P7" s="7">
        <v>1990</v>
      </c>
      <c r="Q7" s="7">
        <v>1991</v>
      </c>
      <c r="R7" s="7">
        <v>1992</v>
      </c>
      <c r="S7" s="7">
        <v>1993</v>
      </c>
      <c r="T7" s="7">
        <v>1994</v>
      </c>
      <c r="U7" s="7">
        <v>1995</v>
      </c>
      <c r="V7" s="7">
        <v>1996</v>
      </c>
      <c r="W7" s="7">
        <v>1997</v>
      </c>
      <c r="X7" s="7">
        <v>1998</v>
      </c>
      <c r="Y7" s="7">
        <v>1999</v>
      </c>
      <c r="Z7" s="7">
        <v>2000</v>
      </c>
      <c r="AA7" s="7">
        <v>2001</v>
      </c>
      <c r="AB7" s="7">
        <v>2002</v>
      </c>
      <c r="AC7" s="7">
        <v>2003</v>
      </c>
      <c r="AD7" s="7">
        <v>2004</v>
      </c>
      <c r="AE7" s="7">
        <v>2005</v>
      </c>
      <c r="AF7" s="7">
        <v>2006</v>
      </c>
      <c r="AG7" s="7">
        <v>2007</v>
      </c>
      <c r="AH7" s="53">
        <v>2008</v>
      </c>
      <c r="AI7" s="53">
        <v>2009</v>
      </c>
      <c r="AJ7" s="61">
        <v>2010</v>
      </c>
      <c r="AK7" s="7">
        <v>2011</v>
      </c>
      <c r="AL7" s="7">
        <v>2012</v>
      </c>
      <c r="AM7" s="7">
        <v>2013</v>
      </c>
      <c r="AN7" s="7">
        <v>2014</v>
      </c>
      <c r="AO7" s="7">
        <v>2015</v>
      </c>
      <c r="AP7" s="7">
        <v>2016</v>
      </c>
      <c r="AQ7" s="7">
        <v>2017</v>
      </c>
      <c r="AR7" s="7">
        <v>2018</v>
      </c>
      <c r="AS7" s="7">
        <v>2019</v>
      </c>
      <c r="AT7" s="7">
        <v>2020</v>
      </c>
      <c r="AU7" s="7">
        <v>2021</v>
      </c>
      <c r="AV7" s="7">
        <v>2022</v>
      </c>
      <c r="AW7" s="7">
        <v>2023</v>
      </c>
      <c r="AX7" s="7">
        <v>2024</v>
      </c>
      <c r="AY7" s="7">
        <v>2025</v>
      </c>
      <c r="AZ7" s="7">
        <v>2026</v>
      </c>
      <c r="BA7" s="7">
        <v>2027</v>
      </c>
      <c r="BB7" s="7">
        <v>2028</v>
      </c>
      <c r="BC7" s="7">
        <v>2029</v>
      </c>
      <c r="BD7" s="7">
        <v>2030</v>
      </c>
      <c r="BE7" s="7">
        <v>2031</v>
      </c>
      <c r="BF7" s="7">
        <v>2032</v>
      </c>
      <c r="BG7" s="7">
        <v>2033</v>
      </c>
      <c r="BH7" s="7">
        <v>2034</v>
      </c>
      <c r="BI7" s="7">
        <v>2035</v>
      </c>
      <c r="BJ7" s="7">
        <v>2036</v>
      </c>
      <c r="BK7" s="7">
        <v>2037</v>
      </c>
      <c r="BL7" s="7">
        <v>2038</v>
      </c>
      <c r="BM7" s="7">
        <v>2039</v>
      </c>
      <c r="BN7" s="7">
        <v>2040</v>
      </c>
      <c r="BO7" s="7"/>
      <c r="BP7" s="7"/>
      <c r="BQ7" s="44" t="s">
        <v>192</v>
      </c>
      <c r="BR7" s="7"/>
      <c r="BS7" s="7" t="s">
        <v>128</v>
      </c>
      <c r="BT7" s="7" t="s">
        <v>160</v>
      </c>
      <c r="BU7" s="7" t="s">
        <v>187</v>
      </c>
      <c r="BW7" s="8" t="s">
        <v>157</v>
      </c>
      <c r="BX7" s="8" t="s">
        <v>158</v>
      </c>
      <c r="BY7" s="8" t="s">
        <v>159</v>
      </c>
      <c r="BZ7" s="8" t="s">
        <v>219</v>
      </c>
      <c r="CB7" s="8" t="s">
        <v>138</v>
      </c>
      <c r="CC7" s="8" t="s">
        <v>136</v>
      </c>
      <c r="CD7" s="8" t="s">
        <v>189</v>
      </c>
      <c r="CF7" s="8" t="s">
        <v>161</v>
      </c>
    </row>
    <row r="8" spans="2:84" ht="12.75">
      <c r="B8" s="1" t="s">
        <v>0</v>
      </c>
      <c r="C8" s="1" t="s">
        <v>1</v>
      </c>
      <c r="D8" s="3">
        <f>VALUE(LEFT(C8,2))</f>
        <v>0</v>
      </c>
      <c r="E8" s="4">
        <v>31705</v>
      </c>
      <c r="F8" s="4">
        <v>30347</v>
      </c>
      <c r="G8" s="4">
        <v>29207</v>
      </c>
      <c r="H8" s="4">
        <v>26987</v>
      </c>
      <c r="I8" s="4">
        <v>26964</v>
      </c>
      <c r="J8" s="4">
        <v>25929</v>
      </c>
      <c r="K8" s="4">
        <v>26499</v>
      </c>
      <c r="L8" s="4">
        <v>27445</v>
      </c>
      <c r="M8" s="4">
        <v>28447</v>
      </c>
      <c r="N8" s="4">
        <v>29013</v>
      </c>
      <c r="O8" s="4">
        <v>30299</v>
      </c>
      <c r="P8" s="4">
        <v>31369</v>
      </c>
      <c r="Q8" s="4">
        <v>32565</v>
      </c>
      <c r="R8" s="4">
        <v>32945</v>
      </c>
      <c r="S8" s="4">
        <v>34757</v>
      </c>
      <c r="T8" s="4">
        <v>34568</v>
      </c>
      <c r="U8" s="4">
        <v>35612</v>
      </c>
      <c r="V8" s="4">
        <v>36054</v>
      </c>
      <c r="W8" s="4">
        <v>34853</v>
      </c>
      <c r="X8" s="4">
        <v>34774</v>
      </c>
      <c r="Y8" s="4">
        <v>34074</v>
      </c>
      <c r="Z8" s="4">
        <v>33906</v>
      </c>
      <c r="AA8" s="4">
        <v>34418</v>
      </c>
      <c r="AB8" s="4">
        <v>33479</v>
      </c>
      <c r="AC8" s="4">
        <v>32990</v>
      </c>
      <c r="AD8" s="4">
        <v>33351</v>
      </c>
      <c r="AE8" s="4">
        <v>33142</v>
      </c>
      <c r="AF8" s="4">
        <v>32908</v>
      </c>
      <c r="AG8" s="4">
        <v>33537</v>
      </c>
      <c r="AH8" s="54">
        <v>32976</v>
      </c>
      <c r="AI8" s="54">
        <v>33656</v>
      </c>
      <c r="AJ8" s="62">
        <v>32435</v>
      </c>
      <c r="AK8" s="24">
        <f aca="true" t="shared" si="0" ref="AJ8:BN8">$BQ8</f>
        <v>33151</v>
      </c>
      <c r="AL8" s="24">
        <f t="shared" si="0"/>
        <v>33151</v>
      </c>
      <c r="AM8" s="24">
        <f t="shared" si="0"/>
        <v>33151</v>
      </c>
      <c r="AN8" s="24">
        <f t="shared" si="0"/>
        <v>33151</v>
      </c>
      <c r="AO8" s="24">
        <f t="shared" si="0"/>
        <v>33151</v>
      </c>
      <c r="AP8" s="24">
        <f t="shared" si="0"/>
        <v>33151</v>
      </c>
      <c r="AQ8" s="24">
        <f t="shared" si="0"/>
        <v>33151</v>
      </c>
      <c r="AR8" s="24">
        <f t="shared" si="0"/>
        <v>33151</v>
      </c>
      <c r="AS8" s="24">
        <f t="shared" si="0"/>
        <v>33151</v>
      </c>
      <c r="AT8" s="24">
        <f t="shared" si="0"/>
        <v>33151</v>
      </c>
      <c r="AU8" s="24">
        <f t="shared" si="0"/>
        <v>33151</v>
      </c>
      <c r="AV8" s="24">
        <f t="shared" si="0"/>
        <v>33151</v>
      </c>
      <c r="AW8" s="24">
        <f t="shared" si="0"/>
        <v>33151</v>
      </c>
      <c r="AX8" s="24">
        <f t="shared" si="0"/>
        <v>33151</v>
      </c>
      <c r="AY8" s="24">
        <f t="shared" si="0"/>
        <v>33151</v>
      </c>
      <c r="AZ8" s="24">
        <f t="shared" si="0"/>
        <v>33151</v>
      </c>
      <c r="BA8" s="24">
        <f t="shared" si="0"/>
        <v>33151</v>
      </c>
      <c r="BB8" s="24">
        <f t="shared" si="0"/>
        <v>33151</v>
      </c>
      <c r="BC8" s="24">
        <f t="shared" si="0"/>
        <v>33151</v>
      </c>
      <c r="BD8" s="24">
        <f t="shared" si="0"/>
        <v>33151</v>
      </c>
      <c r="BE8" s="24">
        <f t="shared" si="0"/>
        <v>33151</v>
      </c>
      <c r="BF8" s="24">
        <f t="shared" si="0"/>
        <v>33151</v>
      </c>
      <c r="BG8" s="24">
        <f t="shared" si="0"/>
        <v>33151</v>
      </c>
      <c r="BH8" s="24">
        <f t="shared" si="0"/>
        <v>33151</v>
      </c>
      <c r="BI8" s="24">
        <f t="shared" si="0"/>
        <v>33151</v>
      </c>
      <c r="BJ8" s="24">
        <f t="shared" si="0"/>
        <v>33151</v>
      </c>
      <c r="BK8" s="24">
        <f t="shared" si="0"/>
        <v>33151</v>
      </c>
      <c r="BL8" s="24">
        <f t="shared" si="0"/>
        <v>33151</v>
      </c>
      <c r="BM8" s="24">
        <f t="shared" si="0"/>
        <v>33151</v>
      </c>
      <c r="BN8" s="24">
        <f t="shared" si="0"/>
        <v>33151</v>
      </c>
      <c r="BO8" s="24"/>
      <c r="BP8" s="4"/>
      <c r="BQ8" s="40">
        <f ca="1">AVERAGE(INDIRECT($BZ$8&amp;ROW(BP8)&amp;":"&amp;$BZ$11&amp;ROW(BP8)))</f>
        <v>33151</v>
      </c>
      <c r="BR8" s="4"/>
      <c r="BS8" s="2">
        <v>0</v>
      </c>
      <c r="BT8" s="25">
        <f ca="1">INDIRECT(VLOOKUP($BY$5,$BW$8:$BY$69,3)&amp;ROW(BP8))</f>
        <v>32435</v>
      </c>
      <c r="BU8" s="22">
        <f>BT8/(BT8+BT135)</f>
        <v>0.5133907372819653</v>
      </c>
      <c r="BW8" s="4">
        <v>1</v>
      </c>
      <c r="BX8">
        <v>1979</v>
      </c>
      <c r="BY8" t="s">
        <v>130</v>
      </c>
      <c r="BZ8" t="str">
        <f>VLOOKUP(SenesteDataFra-3,$BX$8:$BY$69,2,FALSE)</f>
        <v>AG</v>
      </c>
      <c r="CB8" s="48">
        <v>31705</v>
      </c>
      <c r="CC8" s="48">
        <v>30191</v>
      </c>
      <c r="CD8" s="23">
        <f>CB8/(CB8+CC8)</f>
        <v>0.5122301925811038</v>
      </c>
      <c r="CF8" s="49">
        <f>SUM(CB8:CC8)</f>
        <v>61896</v>
      </c>
    </row>
    <row r="9" spans="3:84" ht="12.75">
      <c r="C9" s="1" t="s">
        <v>2</v>
      </c>
      <c r="D9" s="3">
        <f aca="true" t="shared" si="1" ref="D9:D72">VALUE(LEFT(C9,2))</f>
        <v>1</v>
      </c>
      <c r="E9" s="4">
        <v>31706</v>
      </c>
      <c r="F9" s="4">
        <v>31791</v>
      </c>
      <c r="G9" s="4">
        <v>30408</v>
      </c>
      <c r="H9" s="4">
        <v>29217</v>
      </c>
      <c r="I9" s="4">
        <v>27032</v>
      </c>
      <c r="J9" s="4">
        <v>27040</v>
      </c>
      <c r="K9" s="4">
        <v>25993</v>
      </c>
      <c r="L9" s="4">
        <v>26603</v>
      </c>
      <c r="M9" s="4">
        <v>27615</v>
      </c>
      <c r="N9" s="4">
        <v>28584</v>
      </c>
      <c r="O9" s="4">
        <v>29062</v>
      </c>
      <c r="P9" s="4">
        <v>30353</v>
      </c>
      <c r="Q9" s="4">
        <v>31454</v>
      </c>
      <c r="R9" s="4">
        <v>32691</v>
      </c>
      <c r="S9" s="4">
        <v>33107</v>
      </c>
      <c r="T9" s="4">
        <v>34953</v>
      </c>
      <c r="U9" s="4">
        <v>34747</v>
      </c>
      <c r="V9" s="4">
        <v>36007</v>
      </c>
      <c r="W9" s="4">
        <v>36262</v>
      </c>
      <c r="X9" s="4">
        <v>34998</v>
      </c>
      <c r="Y9" s="4">
        <v>34913</v>
      </c>
      <c r="Z9" s="4">
        <v>34238</v>
      </c>
      <c r="AA9" s="4">
        <v>34089</v>
      </c>
      <c r="AB9" s="4">
        <v>34580</v>
      </c>
      <c r="AC9" s="4">
        <v>33652</v>
      </c>
      <c r="AD9" s="4">
        <v>33148</v>
      </c>
      <c r="AE9" s="4">
        <v>33326</v>
      </c>
      <c r="AF9" s="4">
        <v>33275</v>
      </c>
      <c r="AG9" s="4">
        <v>33019</v>
      </c>
      <c r="AH9" s="54">
        <v>33797</v>
      </c>
      <c r="AI9" s="54">
        <v>33212</v>
      </c>
      <c r="AJ9" s="62">
        <v>33984</v>
      </c>
      <c r="AK9" s="24">
        <f aca="true" t="shared" si="2" ref="AJ9:BN16">AJ8*$BQ9</f>
        <v>32701.56178711327</v>
      </c>
      <c r="AL9" s="24">
        <f t="shared" si="2"/>
        <v>33423.44611699066</v>
      </c>
      <c r="AM9" s="24">
        <f t="shared" si="2"/>
        <v>33423.44611699066</v>
      </c>
      <c r="AN9" s="24">
        <f t="shared" si="2"/>
        <v>33423.44611699066</v>
      </c>
      <c r="AO9" s="24">
        <f t="shared" si="2"/>
        <v>33423.44611699066</v>
      </c>
      <c r="AP9" s="24">
        <f t="shared" si="2"/>
        <v>33423.44611699066</v>
      </c>
      <c r="AQ9" s="24">
        <f t="shared" si="2"/>
        <v>33423.44611699066</v>
      </c>
      <c r="AR9" s="24">
        <f t="shared" si="2"/>
        <v>33423.44611699066</v>
      </c>
      <c r="AS9" s="24">
        <f t="shared" si="2"/>
        <v>33423.44611699066</v>
      </c>
      <c r="AT9" s="24">
        <f t="shared" si="2"/>
        <v>33423.44611699066</v>
      </c>
      <c r="AU9" s="24">
        <f t="shared" si="2"/>
        <v>33423.44611699066</v>
      </c>
      <c r="AV9" s="24">
        <f t="shared" si="2"/>
        <v>33423.44611699066</v>
      </c>
      <c r="AW9" s="24">
        <f t="shared" si="2"/>
        <v>33423.44611699066</v>
      </c>
      <c r="AX9" s="24">
        <f t="shared" si="2"/>
        <v>33423.44611699066</v>
      </c>
      <c r="AY9" s="24">
        <f t="shared" si="2"/>
        <v>33423.44611699066</v>
      </c>
      <c r="AZ9" s="24">
        <f t="shared" si="2"/>
        <v>33423.44611699066</v>
      </c>
      <c r="BA9" s="24">
        <f t="shared" si="2"/>
        <v>33423.44611699066</v>
      </c>
      <c r="BB9" s="24">
        <f t="shared" si="2"/>
        <v>33423.44611699066</v>
      </c>
      <c r="BC9" s="24">
        <f t="shared" si="2"/>
        <v>33423.44611699066</v>
      </c>
      <c r="BD9" s="24">
        <f t="shared" si="2"/>
        <v>33423.44611699066</v>
      </c>
      <c r="BE9" s="24">
        <f t="shared" si="2"/>
        <v>33423.44611699066</v>
      </c>
      <c r="BF9" s="24">
        <f t="shared" si="2"/>
        <v>33423.44611699066</v>
      </c>
      <c r="BG9" s="24">
        <f t="shared" si="2"/>
        <v>33423.44611699066</v>
      </c>
      <c r="BH9" s="24">
        <f t="shared" si="2"/>
        <v>33423.44611699066</v>
      </c>
      <c r="BI9" s="24">
        <f t="shared" si="2"/>
        <v>33423.44611699066</v>
      </c>
      <c r="BJ9" s="24">
        <f t="shared" si="2"/>
        <v>33423.44611699066</v>
      </c>
      <c r="BK9" s="24">
        <f t="shared" si="2"/>
        <v>33423.44611699066</v>
      </c>
      <c r="BL9" s="24">
        <f t="shared" si="2"/>
        <v>33423.44611699066</v>
      </c>
      <c r="BM9" s="24">
        <f t="shared" si="2"/>
        <v>33423.44611699066</v>
      </c>
      <c r="BN9" s="24">
        <f t="shared" si="2"/>
        <v>33423.44611699066</v>
      </c>
      <c r="BO9" s="24"/>
      <c r="BP9" s="4"/>
      <c r="BQ9" s="42">
        <f ca="1">1-AVERAGE((INDIRECT($BZ$8&amp;ROW(BP8))-INDIRECT($BZ$9&amp;ROW(BP9)))/INDIRECT($BZ$8&amp;ROW(BP8)),(INDIRECT($BZ$9&amp;ROW(BP8))-INDIRECT($BZ$10&amp;ROW(BP9)))/INDIRECT($BZ$9&amp;ROW(BP8)),(INDIRECT($BZ$10&amp;ROW(BP8))-INDIRECT($BZ$11&amp;ROW(BP9)))/INDIRECT($BZ$10&amp;ROW(BP8)))</f>
        <v>1.008218337817582</v>
      </c>
      <c r="BR9" s="30"/>
      <c r="BS9" s="2">
        <v>1</v>
      </c>
      <c r="BT9" s="25">
        <f ca="1" t="shared" si="3" ref="BT9:BT72">INDIRECT(VLOOKUP($BY$5,$BW$8:$BY$69,3)&amp;ROW(BP9))</f>
        <v>33984</v>
      </c>
      <c r="BU9" s="22">
        <f aca="true" t="shared" si="4" ref="BU9:BU72">BT9/(BT9+BT136)</f>
        <v>0.5150885914788487</v>
      </c>
      <c r="BW9" s="4">
        <v>2</v>
      </c>
      <c r="BX9">
        <v>1980</v>
      </c>
      <c r="BY9" t="s">
        <v>131</v>
      </c>
      <c r="BZ9" t="str">
        <f>VLOOKUP(SenesteDataFra-2,$BX$8:$BY$69,2,FALSE)</f>
        <v>AH</v>
      </c>
      <c r="CB9" s="48">
        <v>30347</v>
      </c>
      <c r="CC9" s="48">
        <v>28886</v>
      </c>
      <c r="CD9" s="23">
        <f aca="true" t="shared" si="5" ref="CD9:CD39">CB9/(CB9+CC9)</f>
        <v>0.5123326524065976</v>
      </c>
      <c r="CF9" s="49">
        <f aca="true" t="shared" si="6" ref="CF9:CF39">SUM(CB9:CC9)</f>
        <v>59233</v>
      </c>
    </row>
    <row r="10" spans="3:84" ht="12.75">
      <c r="C10" s="1" t="s">
        <v>3</v>
      </c>
      <c r="D10" s="3">
        <f t="shared" si="1"/>
        <v>2</v>
      </c>
      <c r="E10" s="4">
        <v>33664</v>
      </c>
      <c r="F10" s="4">
        <v>31780</v>
      </c>
      <c r="G10" s="4">
        <v>31830</v>
      </c>
      <c r="H10" s="4">
        <v>30390</v>
      </c>
      <c r="I10" s="4">
        <v>29277</v>
      </c>
      <c r="J10" s="4">
        <v>27018</v>
      </c>
      <c r="K10" s="4">
        <v>27063</v>
      </c>
      <c r="L10" s="4">
        <v>26075</v>
      </c>
      <c r="M10" s="4">
        <v>26730</v>
      </c>
      <c r="N10" s="4">
        <v>27743</v>
      </c>
      <c r="O10" s="4">
        <v>28570</v>
      </c>
      <c r="P10" s="4">
        <v>29114</v>
      </c>
      <c r="Q10" s="4">
        <v>30455</v>
      </c>
      <c r="R10" s="4">
        <v>31564</v>
      </c>
      <c r="S10" s="4">
        <v>32817</v>
      </c>
      <c r="T10" s="4">
        <v>33253</v>
      </c>
      <c r="U10" s="4">
        <v>35080</v>
      </c>
      <c r="V10" s="4">
        <v>34960</v>
      </c>
      <c r="W10" s="4">
        <v>36196</v>
      </c>
      <c r="X10" s="4">
        <v>36386</v>
      </c>
      <c r="Y10" s="4">
        <v>35088</v>
      </c>
      <c r="Z10" s="4">
        <v>34981</v>
      </c>
      <c r="AA10" s="4">
        <v>34332</v>
      </c>
      <c r="AB10" s="4">
        <v>34169</v>
      </c>
      <c r="AC10" s="4">
        <v>34640</v>
      </c>
      <c r="AD10" s="4">
        <v>33634</v>
      </c>
      <c r="AE10" s="4">
        <v>33162</v>
      </c>
      <c r="AF10" s="4">
        <v>33338</v>
      </c>
      <c r="AG10" s="4">
        <v>33251</v>
      </c>
      <c r="AH10" s="54">
        <v>33129</v>
      </c>
      <c r="AI10" s="54">
        <v>33943</v>
      </c>
      <c r="AJ10" s="62">
        <v>33380</v>
      </c>
      <c r="AK10" s="24">
        <f aca="true" t="shared" si="7" ref="AJ10:AU10">AJ9*$BQ10</f>
        <v>34127.97591114529</v>
      </c>
      <c r="AL10" s="24">
        <f t="shared" si="7"/>
        <v>32840.104547064235</v>
      </c>
      <c r="AM10" s="24">
        <f t="shared" si="7"/>
        <v>33565.04719715512</v>
      </c>
      <c r="AN10" s="24">
        <f t="shared" si="7"/>
        <v>33565.04719715512</v>
      </c>
      <c r="AO10" s="24">
        <f t="shared" si="7"/>
        <v>33565.04719715512</v>
      </c>
      <c r="AP10" s="24">
        <f t="shared" si="7"/>
        <v>33565.04719715512</v>
      </c>
      <c r="AQ10" s="24">
        <f t="shared" si="7"/>
        <v>33565.04719715512</v>
      </c>
      <c r="AR10" s="24">
        <f t="shared" si="7"/>
        <v>33565.04719715512</v>
      </c>
      <c r="AS10" s="24">
        <f t="shared" si="7"/>
        <v>33565.04719715512</v>
      </c>
      <c r="AT10" s="24">
        <f t="shared" si="7"/>
        <v>33565.04719715512</v>
      </c>
      <c r="AU10" s="24">
        <f t="shared" si="7"/>
        <v>33565.04719715512</v>
      </c>
      <c r="AV10" s="24">
        <f t="shared" si="2"/>
        <v>33565.04719715512</v>
      </c>
      <c r="AW10" s="24">
        <f t="shared" si="2"/>
        <v>33565.04719715512</v>
      </c>
      <c r="AX10" s="24">
        <f t="shared" si="2"/>
        <v>33565.04719715512</v>
      </c>
      <c r="AY10" s="24">
        <f t="shared" si="2"/>
        <v>33565.04719715512</v>
      </c>
      <c r="AZ10" s="24">
        <f t="shared" si="2"/>
        <v>33565.04719715512</v>
      </c>
      <c r="BA10" s="24">
        <f t="shared" si="2"/>
        <v>33565.04719715512</v>
      </c>
      <c r="BB10" s="24">
        <f t="shared" si="2"/>
        <v>33565.04719715512</v>
      </c>
      <c r="BC10" s="24">
        <f t="shared" si="2"/>
        <v>33565.04719715512</v>
      </c>
      <c r="BD10" s="24">
        <f t="shared" si="2"/>
        <v>33565.04719715512</v>
      </c>
      <c r="BE10" s="24">
        <f t="shared" si="2"/>
        <v>33565.04719715512</v>
      </c>
      <c r="BF10" s="24">
        <f t="shared" si="2"/>
        <v>33565.04719715512</v>
      </c>
      <c r="BG10" s="24">
        <f t="shared" si="2"/>
        <v>33565.04719715512</v>
      </c>
      <c r="BH10" s="24">
        <f t="shared" si="2"/>
        <v>33565.04719715512</v>
      </c>
      <c r="BI10" s="24">
        <f t="shared" si="2"/>
        <v>33565.04719715512</v>
      </c>
      <c r="BJ10" s="24">
        <f t="shared" si="2"/>
        <v>33565.04719715512</v>
      </c>
      <c r="BK10" s="24">
        <f t="shared" si="2"/>
        <v>33565.04719715512</v>
      </c>
      <c r="BL10" s="24">
        <f t="shared" si="2"/>
        <v>33565.04719715512</v>
      </c>
      <c r="BM10" s="24">
        <f t="shared" si="2"/>
        <v>33565.04719715512</v>
      </c>
      <c r="BN10" s="24">
        <f t="shared" si="2"/>
        <v>33565.04719715512</v>
      </c>
      <c r="BO10" s="24"/>
      <c r="BP10" s="4"/>
      <c r="BQ10" s="42">
        <f aca="true" ca="1" t="shared" si="8" ref="BQ10:BQ73">1-AVERAGE((INDIRECT($BZ$8&amp;ROW(BP9))-INDIRECT($BZ$9&amp;ROW(BP10)))/INDIRECT($BZ$8&amp;ROW(BP9)),(INDIRECT($BZ$9&amp;ROW(BP9))-INDIRECT($BZ$10&amp;ROW(BP10)))/INDIRECT($BZ$9&amp;ROW(BP9)),(INDIRECT($BZ$10&amp;ROW(BP9))-INDIRECT($BZ$11&amp;ROW(BP10)))/INDIRECT($BZ$10&amp;ROW(BP9)))</f>
        <v>1.0042365793062997</v>
      </c>
      <c r="BR10" s="4"/>
      <c r="BS10" s="2">
        <v>2</v>
      </c>
      <c r="BT10" s="25">
        <f ca="1" t="shared" si="3"/>
        <v>33380</v>
      </c>
      <c r="BU10" s="22">
        <f t="shared" si="4"/>
        <v>0.5119239322137873</v>
      </c>
      <c r="BW10" s="4">
        <v>3</v>
      </c>
      <c r="BX10">
        <v>1981</v>
      </c>
      <c r="BY10" t="s">
        <v>132</v>
      </c>
      <c r="BZ10" t="str">
        <f>VLOOKUP(SenesteDataFra-1,$BX$8:$BY$69,2,FALSE)</f>
        <v>AI</v>
      </c>
      <c r="CB10" s="48">
        <v>29207</v>
      </c>
      <c r="CC10" s="48">
        <v>27959</v>
      </c>
      <c r="CD10" s="23">
        <f t="shared" si="5"/>
        <v>0.5109155791904278</v>
      </c>
      <c r="CF10" s="49">
        <f t="shared" si="6"/>
        <v>57166</v>
      </c>
    </row>
    <row r="11" spans="3:84" ht="12.75">
      <c r="C11" s="1" t="s">
        <v>4</v>
      </c>
      <c r="D11" s="3">
        <f t="shared" si="1"/>
        <v>3</v>
      </c>
      <c r="E11" s="4">
        <v>36603</v>
      </c>
      <c r="F11" s="4">
        <v>33736</v>
      </c>
      <c r="G11" s="4">
        <v>31768</v>
      </c>
      <c r="H11" s="4">
        <v>31827</v>
      </c>
      <c r="I11" s="4">
        <v>30344</v>
      </c>
      <c r="J11" s="4">
        <v>29262</v>
      </c>
      <c r="K11" s="4">
        <v>27017</v>
      </c>
      <c r="L11" s="4">
        <v>27145</v>
      </c>
      <c r="M11" s="4">
        <v>26180</v>
      </c>
      <c r="N11" s="4">
        <v>26836</v>
      </c>
      <c r="O11" s="4">
        <v>27789</v>
      </c>
      <c r="P11" s="4">
        <v>28649</v>
      </c>
      <c r="Q11" s="4">
        <v>29236</v>
      </c>
      <c r="R11" s="4">
        <v>30550</v>
      </c>
      <c r="S11" s="4">
        <v>31672</v>
      </c>
      <c r="T11" s="4">
        <v>32890</v>
      </c>
      <c r="U11" s="4">
        <v>33328</v>
      </c>
      <c r="V11" s="4">
        <v>35352</v>
      </c>
      <c r="W11" s="4">
        <v>35136</v>
      </c>
      <c r="X11" s="4">
        <v>36289</v>
      </c>
      <c r="Y11" s="4">
        <v>36489</v>
      </c>
      <c r="Z11" s="4">
        <v>35170</v>
      </c>
      <c r="AA11" s="4">
        <v>35049</v>
      </c>
      <c r="AB11" s="4">
        <v>34438</v>
      </c>
      <c r="AC11" s="4">
        <v>34233</v>
      </c>
      <c r="AD11" s="4">
        <v>34675</v>
      </c>
      <c r="AE11" s="4">
        <v>33625</v>
      </c>
      <c r="AF11" s="4">
        <v>33196</v>
      </c>
      <c r="AG11" s="4">
        <v>33359</v>
      </c>
      <c r="AH11" s="54">
        <v>33280</v>
      </c>
      <c r="AI11" s="54">
        <v>33253</v>
      </c>
      <c r="AJ11" s="62">
        <v>34034</v>
      </c>
      <c r="AK11" s="24">
        <f t="shared" si="2"/>
        <v>33461.18086784093</v>
      </c>
      <c r="AL11" s="24">
        <f t="shared" si="2"/>
        <v>34210.975872263356</v>
      </c>
      <c r="AM11" s="24">
        <f t="shared" si="2"/>
        <v>32919.972377714854</v>
      </c>
      <c r="AN11" s="24">
        <f t="shared" si="2"/>
        <v>33646.67810370356</v>
      </c>
      <c r="AO11" s="24">
        <f t="shared" si="2"/>
        <v>33646.67810370356</v>
      </c>
      <c r="AP11" s="24">
        <f t="shared" si="2"/>
        <v>33646.67810370356</v>
      </c>
      <c r="AQ11" s="24">
        <f t="shared" si="2"/>
        <v>33646.67810370356</v>
      </c>
      <c r="AR11" s="24">
        <f t="shared" si="2"/>
        <v>33646.67810370356</v>
      </c>
      <c r="AS11" s="24">
        <f t="shared" si="2"/>
        <v>33646.67810370356</v>
      </c>
      <c r="AT11" s="24">
        <f t="shared" si="2"/>
        <v>33646.67810370356</v>
      </c>
      <c r="AU11" s="24">
        <f t="shared" si="2"/>
        <v>33646.67810370356</v>
      </c>
      <c r="AV11" s="24">
        <f t="shared" si="2"/>
        <v>33646.67810370356</v>
      </c>
      <c r="AW11" s="24">
        <f t="shared" si="2"/>
        <v>33646.67810370356</v>
      </c>
      <c r="AX11" s="24">
        <f t="shared" si="2"/>
        <v>33646.67810370356</v>
      </c>
      <c r="AY11" s="24">
        <f t="shared" si="2"/>
        <v>33646.67810370356</v>
      </c>
      <c r="AZ11" s="24">
        <f t="shared" si="2"/>
        <v>33646.67810370356</v>
      </c>
      <c r="BA11" s="24">
        <f t="shared" si="2"/>
        <v>33646.67810370356</v>
      </c>
      <c r="BB11" s="24">
        <f t="shared" si="2"/>
        <v>33646.67810370356</v>
      </c>
      <c r="BC11" s="24">
        <f t="shared" si="2"/>
        <v>33646.67810370356</v>
      </c>
      <c r="BD11" s="24">
        <f t="shared" si="2"/>
        <v>33646.67810370356</v>
      </c>
      <c r="BE11" s="24">
        <f t="shared" si="2"/>
        <v>33646.67810370356</v>
      </c>
      <c r="BF11" s="24">
        <f t="shared" si="2"/>
        <v>33646.67810370356</v>
      </c>
      <c r="BG11" s="24">
        <f t="shared" si="2"/>
        <v>33646.67810370356</v>
      </c>
      <c r="BH11" s="24">
        <f t="shared" si="2"/>
        <v>33646.67810370356</v>
      </c>
      <c r="BI11" s="24">
        <f t="shared" si="2"/>
        <v>33646.67810370356</v>
      </c>
      <c r="BJ11" s="24">
        <f t="shared" si="2"/>
        <v>33646.67810370356</v>
      </c>
      <c r="BK11" s="24">
        <f t="shared" si="2"/>
        <v>33646.67810370356</v>
      </c>
      <c r="BL11" s="24">
        <f t="shared" si="2"/>
        <v>33646.67810370356</v>
      </c>
      <c r="BM11" s="24">
        <f t="shared" si="2"/>
        <v>33646.67810370356</v>
      </c>
      <c r="BN11" s="24">
        <f t="shared" si="2"/>
        <v>33646.67810370356</v>
      </c>
      <c r="BO11" s="24"/>
      <c r="BP11" s="4"/>
      <c r="BQ11" s="42">
        <f ca="1" t="shared" si="8"/>
        <v>1.0024320212055402</v>
      </c>
      <c r="BR11" s="4"/>
      <c r="BS11" s="2">
        <v>3</v>
      </c>
      <c r="BT11" s="25">
        <f ca="1" t="shared" si="3"/>
        <v>34034</v>
      </c>
      <c r="BU11" s="22">
        <f t="shared" si="4"/>
        <v>0.5137362637362637</v>
      </c>
      <c r="BW11" s="4">
        <v>4</v>
      </c>
      <c r="BX11">
        <v>1982</v>
      </c>
      <c r="BY11" t="s">
        <v>133</v>
      </c>
      <c r="BZ11" t="str">
        <f>VLOOKUP(SenesteDataFra,$BX$8:$BY$69,2,FALSE)</f>
        <v>AJ</v>
      </c>
      <c r="CB11" s="48">
        <v>26987</v>
      </c>
      <c r="CC11" s="48">
        <v>25993</v>
      </c>
      <c r="CD11" s="23">
        <f t="shared" si="5"/>
        <v>0.5093808984522461</v>
      </c>
      <c r="CF11" s="49">
        <f t="shared" si="6"/>
        <v>52980</v>
      </c>
    </row>
    <row r="12" spans="3:84" ht="12.75">
      <c r="C12" s="1" t="s">
        <v>5</v>
      </c>
      <c r="D12" s="3">
        <f t="shared" si="1"/>
        <v>4</v>
      </c>
      <c r="E12" s="4">
        <v>36186</v>
      </c>
      <c r="F12" s="4">
        <v>36663</v>
      </c>
      <c r="G12" s="4">
        <v>33751</v>
      </c>
      <c r="H12" s="4">
        <v>31749</v>
      </c>
      <c r="I12" s="4">
        <v>31797</v>
      </c>
      <c r="J12" s="4">
        <v>30308</v>
      </c>
      <c r="K12" s="4">
        <v>29255</v>
      </c>
      <c r="L12" s="4">
        <v>27107</v>
      </c>
      <c r="M12" s="4">
        <v>27268</v>
      </c>
      <c r="N12" s="4">
        <v>26247</v>
      </c>
      <c r="O12" s="4">
        <v>26877</v>
      </c>
      <c r="P12" s="4">
        <v>27811</v>
      </c>
      <c r="Q12" s="4">
        <v>28749</v>
      </c>
      <c r="R12" s="4">
        <v>29352</v>
      </c>
      <c r="S12" s="4">
        <v>30640</v>
      </c>
      <c r="T12" s="4">
        <v>31766</v>
      </c>
      <c r="U12" s="4">
        <v>32973</v>
      </c>
      <c r="V12" s="4">
        <v>33643</v>
      </c>
      <c r="W12" s="4">
        <v>35513</v>
      </c>
      <c r="X12" s="4">
        <v>35201</v>
      </c>
      <c r="Y12" s="4">
        <v>36373</v>
      </c>
      <c r="Z12" s="4">
        <v>36534</v>
      </c>
      <c r="AA12" s="4">
        <v>35262</v>
      </c>
      <c r="AB12" s="4">
        <v>35156</v>
      </c>
      <c r="AC12" s="4">
        <v>34500</v>
      </c>
      <c r="AD12" s="4">
        <v>34249</v>
      </c>
      <c r="AE12" s="4">
        <v>34627</v>
      </c>
      <c r="AF12" s="4">
        <v>33572</v>
      </c>
      <c r="AG12" s="4">
        <v>33215</v>
      </c>
      <c r="AH12" s="54">
        <v>33398</v>
      </c>
      <c r="AI12" s="54">
        <v>33421</v>
      </c>
      <c r="AJ12" s="62">
        <v>33339</v>
      </c>
      <c r="AK12" s="24">
        <f t="shared" si="2"/>
        <v>34124.66784048123</v>
      </c>
      <c r="AL12" s="24">
        <f t="shared" si="2"/>
        <v>33550.32269687186</v>
      </c>
      <c r="AM12" s="24">
        <f t="shared" si="2"/>
        <v>34302.115183043556</v>
      </c>
      <c r="AN12" s="24">
        <f t="shared" si="2"/>
        <v>33007.672407220314</v>
      </c>
      <c r="AO12" s="24">
        <f t="shared" si="2"/>
        <v>33736.314104262696</v>
      </c>
      <c r="AP12" s="24">
        <f t="shared" si="2"/>
        <v>33736.314104262696</v>
      </c>
      <c r="AQ12" s="24">
        <f t="shared" si="2"/>
        <v>33736.314104262696</v>
      </c>
      <c r="AR12" s="24">
        <f t="shared" si="2"/>
        <v>33736.314104262696</v>
      </c>
      <c r="AS12" s="24">
        <f t="shared" si="2"/>
        <v>33736.314104262696</v>
      </c>
      <c r="AT12" s="24">
        <f t="shared" si="2"/>
        <v>33736.314104262696</v>
      </c>
      <c r="AU12" s="24">
        <f t="shared" si="2"/>
        <v>33736.314104262696</v>
      </c>
      <c r="AV12" s="24">
        <f t="shared" si="2"/>
        <v>33736.314104262696</v>
      </c>
      <c r="AW12" s="24">
        <f t="shared" si="2"/>
        <v>33736.314104262696</v>
      </c>
      <c r="AX12" s="24">
        <f t="shared" si="2"/>
        <v>33736.314104262696</v>
      </c>
      <c r="AY12" s="24">
        <f t="shared" si="2"/>
        <v>33736.314104262696</v>
      </c>
      <c r="AZ12" s="24">
        <f t="shared" si="2"/>
        <v>33736.314104262696</v>
      </c>
      <c r="BA12" s="24">
        <f t="shared" si="2"/>
        <v>33736.314104262696</v>
      </c>
      <c r="BB12" s="24">
        <f t="shared" si="2"/>
        <v>33736.314104262696</v>
      </c>
      <c r="BC12" s="24">
        <f t="shared" si="2"/>
        <v>33736.314104262696</v>
      </c>
      <c r="BD12" s="24">
        <f t="shared" si="2"/>
        <v>33736.314104262696</v>
      </c>
      <c r="BE12" s="24">
        <f t="shared" si="2"/>
        <v>33736.314104262696</v>
      </c>
      <c r="BF12" s="24">
        <f t="shared" si="2"/>
        <v>33736.314104262696</v>
      </c>
      <c r="BG12" s="24">
        <f t="shared" si="2"/>
        <v>33736.314104262696</v>
      </c>
      <c r="BH12" s="24">
        <f t="shared" si="2"/>
        <v>33736.314104262696</v>
      </c>
      <c r="BI12" s="24">
        <f t="shared" si="2"/>
        <v>33736.314104262696</v>
      </c>
      <c r="BJ12" s="24">
        <f t="shared" si="2"/>
        <v>33736.314104262696</v>
      </c>
      <c r="BK12" s="24">
        <f t="shared" si="2"/>
        <v>33736.314104262696</v>
      </c>
      <c r="BL12" s="24">
        <f t="shared" si="2"/>
        <v>33736.314104262696</v>
      </c>
      <c r="BM12" s="24">
        <f t="shared" si="2"/>
        <v>33736.314104262696</v>
      </c>
      <c r="BN12" s="24">
        <f t="shared" si="2"/>
        <v>33736.314104262696</v>
      </c>
      <c r="BO12" s="24"/>
      <c r="BP12" s="4"/>
      <c r="BQ12" s="42">
        <f ca="1" t="shared" si="8"/>
        <v>1.0026640371534707</v>
      </c>
      <c r="BR12" s="4"/>
      <c r="BS12" s="2">
        <v>4</v>
      </c>
      <c r="BT12" s="25">
        <f ca="1" t="shared" si="3"/>
        <v>33339</v>
      </c>
      <c r="BU12" s="22">
        <f t="shared" si="4"/>
        <v>0.5093111718785804</v>
      </c>
      <c r="BW12" s="4">
        <v>5</v>
      </c>
      <c r="BX12">
        <v>1983</v>
      </c>
      <c r="BY12" t="s">
        <v>134</v>
      </c>
      <c r="CB12" s="48">
        <v>26964</v>
      </c>
      <c r="CC12" s="48">
        <v>25678</v>
      </c>
      <c r="CD12" s="23">
        <f t="shared" si="5"/>
        <v>0.5122145815128605</v>
      </c>
      <c r="CF12" s="49">
        <f t="shared" si="6"/>
        <v>52642</v>
      </c>
    </row>
    <row r="13" spans="3:84" ht="12.75">
      <c r="C13" s="1" t="s">
        <v>6</v>
      </c>
      <c r="D13" s="3">
        <f t="shared" si="1"/>
        <v>5</v>
      </c>
      <c r="E13" s="4">
        <v>36511</v>
      </c>
      <c r="F13" s="4">
        <v>36275</v>
      </c>
      <c r="G13" s="4">
        <v>36689</v>
      </c>
      <c r="H13" s="4">
        <v>33664</v>
      </c>
      <c r="I13" s="4">
        <v>31702</v>
      </c>
      <c r="J13" s="4">
        <v>31785</v>
      </c>
      <c r="K13" s="4">
        <v>30323</v>
      </c>
      <c r="L13" s="4">
        <v>29307</v>
      </c>
      <c r="M13" s="4">
        <v>27218</v>
      </c>
      <c r="N13" s="4">
        <v>27343</v>
      </c>
      <c r="O13" s="4">
        <v>26288</v>
      </c>
      <c r="P13" s="4">
        <v>26936</v>
      </c>
      <c r="Q13" s="4">
        <v>27896</v>
      </c>
      <c r="R13" s="4">
        <v>28854</v>
      </c>
      <c r="S13" s="4">
        <v>29437</v>
      </c>
      <c r="T13" s="4">
        <v>30750</v>
      </c>
      <c r="U13" s="4">
        <v>31898</v>
      </c>
      <c r="V13" s="4">
        <v>33281</v>
      </c>
      <c r="W13" s="4">
        <v>33807</v>
      </c>
      <c r="X13" s="4">
        <v>35589</v>
      </c>
      <c r="Y13" s="4">
        <v>35286</v>
      </c>
      <c r="Z13" s="4">
        <v>36430</v>
      </c>
      <c r="AA13" s="4">
        <v>36592</v>
      </c>
      <c r="AB13" s="4">
        <v>35375</v>
      </c>
      <c r="AC13" s="4">
        <v>35272</v>
      </c>
      <c r="AD13" s="4">
        <v>34500</v>
      </c>
      <c r="AE13" s="4">
        <v>34256</v>
      </c>
      <c r="AF13" s="4">
        <v>34585</v>
      </c>
      <c r="AG13" s="4">
        <v>33562</v>
      </c>
      <c r="AH13" s="54">
        <v>33269</v>
      </c>
      <c r="AI13" s="54">
        <v>33513</v>
      </c>
      <c r="AJ13" s="62">
        <v>33465</v>
      </c>
      <c r="AK13" s="24">
        <f t="shared" si="2"/>
        <v>33409.9634945705</v>
      </c>
      <c r="AL13" s="24">
        <f t="shared" si="2"/>
        <v>34197.30366282197</v>
      </c>
      <c r="AM13" s="24">
        <f t="shared" si="2"/>
        <v>33621.73600088631</v>
      </c>
      <c r="AN13" s="24">
        <f t="shared" si="2"/>
        <v>34375.12870968048</v>
      </c>
      <c r="AO13" s="24">
        <f t="shared" si="2"/>
        <v>33077.93065676752</v>
      </c>
      <c r="AP13" s="24">
        <f t="shared" si="2"/>
        <v>33808.12329898259</v>
      </c>
      <c r="AQ13" s="24">
        <f t="shared" si="2"/>
        <v>33808.12329898259</v>
      </c>
      <c r="AR13" s="24">
        <f t="shared" si="2"/>
        <v>33808.12329898259</v>
      </c>
      <c r="AS13" s="24">
        <f t="shared" si="2"/>
        <v>33808.12329898259</v>
      </c>
      <c r="AT13" s="24">
        <f t="shared" si="2"/>
        <v>33808.12329898259</v>
      </c>
      <c r="AU13" s="24">
        <f t="shared" si="2"/>
        <v>33808.12329898259</v>
      </c>
      <c r="AV13" s="24">
        <f t="shared" si="2"/>
        <v>33808.12329898259</v>
      </c>
      <c r="AW13" s="24">
        <f t="shared" si="2"/>
        <v>33808.12329898259</v>
      </c>
      <c r="AX13" s="24">
        <f t="shared" si="2"/>
        <v>33808.12329898259</v>
      </c>
      <c r="AY13" s="24">
        <f t="shared" si="2"/>
        <v>33808.12329898259</v>
      </c>
      <c r="AZ13" s="24">
        <f t="shared" si="2"/>
        <v>33808.12329898259</v>
      </c>
      <c r="BA13" s="24">
        <f t="shared" si="2"/>
        <v>33808.12329898259</v>
      </c>
      <c r="BB13" s="24">
        <f t="shared" si="2"/>
        <v>33808.12329898259</v>
      </c>
      <c r="BC13" s="24">
        <f t="shared" si="2"/>
        <v>33808.12329898259</v>
      </c>
      <c r="BD13" s="24">
        <f t="shared" si="2"/>
        <v>33808.12329898259</v>
      </c>
      <c r="BE13" s="24">
        <f t="shared" si="2"/>
        <v>33808.12329898259</v>
      </c>
      <c r="BF13" s="24">
        <f t="shared" si="2"/>
        <v>33808.12329898259</v>
      </c>
      <c r="BG13" s="24">
        <f t="shared" si="2"/>
        <v>33808.12329898259</v>
      </c>
      <c r="BH13" s="24">
        <f t="shared" si="2"/>
        <v>33808.12329898259</v>
      </c>
      <c r="BI13" s="24">
        <f t="shared" si="2"/>
        <v>33808.12329898259</v>
      </c>
      <c r="BJ13" s="24">
        <f t="shared" si="2"/>
        <v>33808.12329898259</v>
      </c>
      <c r="BK13" s="24">
        <f t="shared" si="2"/>
        <v>33808.12329898259</v>
      </c>
      <c r="BL13" s="24">
        <f t="shared" si="2"/>
        <v>33808.12329898259</v>
      </c>
      <c r="BM13" s="24">
        <f t="shared" si="2"/>
        <v>33808.12329898259</v>
      </c>
      <c r="BN13" s="24">
        <f t="shared" si="2"/>
        <v>33808.12329898259</v>
      </c>
      <c r="BO13" s="24"/>
      <c r="BP13" s="4"/>
      <c r="BQ13" s="42">
        <f ca="1" t="shared" si="8"/>
        <v>1.0021285429848075</v>
      </c>
      <c r="BR13" s="4"/>
      <c r="BS13" s="2">
        <v>5</v>
      </c>
      <c r="BT13" s="25">
        <f ca="1" t="shared" si="3"/>
        <v>33465</v>
      </c>
      <c r="BU13" s="22">
        <f t="shared" si="4"/>
        <v>0.5105574710890062</v>
      </c>
      <c r="BW13" s="4">
        <v>6</v>
      </c>
      <c r="BX13">
        <v>1984</v>
      </c>
      <c r="BY13" t="s">
        <v>135</v>
      </c>
      <c r="CB13" s="48">
        <v>25929</v>
      </c>
      <c r="CC13" s="48">
        <v>24915</v>
      </c>
      <c r="CD13" s="23">
        <f t="shared" si="5"/>
        <v>0.509971678074109</v>
      </c>
      <c r="CF13" s="49">
        <f t="shared" si="6"/>
        <v>50844</v>
      </c>
    </row>
    <row r="14" spans="3:84" ht="12.75">
      <c r="C14" s="1" t="s">
        <v>7</v>
      </c>
      <c r="D14" s="3">
        <f t="shared" si="1"/>
        <v>6</v>
      </c>
      <c r="E14" s="4">
        <v>38199</v>
      </c>
      <c r="F14" s="4">
        <v>36550</v>
      </c>
      <c r="G14" s="4">
        <v>36293</v>
      </c>
      <c r="H14" s="4">
        <v>36618</v>
      </c>
      <c r="I14" s="4">
        <v>33650</v>
      </c>
      <c r="J14" s="4">
        <v>31711</v>
      </c>
      <c r="K14" s="4">
        <v>31787</v>
      </c>
      <c r="L14" s="4">
        <v>30395</v>
      </c>
      <c r="M14" s="4">
        <v>29376</v>
      </c>
      <c r="N14" s="4">
        <v>27323</v>
      </c>
      <c r="O14" s="4">
        <v>27388</v>
      </c>
      <c r="P14" s="4">
        <v>26358</v>
      </c>
      <c r="Q14" s="4">
        <v>27019</v>
      </c>
      <c r="R14" s="4">
        <v>27992</v>
      </c>
      <c r="S14" s="4">
        <v>28973</v>
      </c>
      <c r="T14" s="4">
        <v>29492</v>
      </c>
      <c r="U14" s="4">
        <v>30863</v>
      </c>
      <c r="V14" s="4">
        <v>32202</v>
      </c>
      <c r="W14" s="4">
        <v>33469</v>
      </c>
      <c r="X14" s="4">
        <v>33904</v>
      </c>
      <c r="Y14" s="4">
        <v>35687</v>
      </c>
      <c r="Z14" s="4">
        <v>35325</v>
      </c>
      <c r="AA14" s="4">
        <v>36573</v>
      </c>
      <c r="AB14" s="4">
        <v>36720</v>
      </c>
      <c r="AC14" s="4">
        <v>35469</v>
      </c>
      <c r="AD14" s="4">
        <v>35313</v>
      </c>
      <c r="AE14" s="4">
        <v>34502</v>
      </c>
      <c r="AF14" s="4">
        <v>34189</v>
      </c>
      <c r="AG14" s="4">
        <v>34582</v>
      </c>
      <c r="AH14" s="54">
        <v>33615</v>
      </c>
      <c r="AI14" s="54">
        <v>33328</v>
      </c>
      <c r="AJ14" s="62">
        <v>33553</v>
      </c>
      <c r="AK14" s="24">
        <f t="shared" si="2"/>
        <v>33515.712373486385</v>
      </c>
      <c r="AL14" s="24">
        <f t="shared" si="2"/>
        <v>33460.59246653831</v>
      </c>
      <c r="AM14" s="24">
        <f t="shared" si="2"/>
        <v>34249.12575861089</v>
      </c>
      <c r="AN14" s="24">
        <f t="shared" si="2"/>
        <v>33672.68588982513</v>
      </c>
      <c r="AO14" s="24">
        <f t="shared" si="2"/>
        <v>34427.22027895488</v>
      </c>
      <c r="AP14" s="24">
        <f t="shared" si="2"/>
        <v>33128.05647100995</v>
      </c>
      <c r="AQ14" s="24">
        <f t="shared" si="2"/>
        <v>33859.35563651768</v>
      </c>
      <c r="AR14" s="24">
        <f t="shared" si="2"/>
        <v>33859.35563651768</v>
      </c>
      <c r="AS14" s="24">
        <f t="shared" si="2"/>
        <v>33859.35563651768</v>
      </c>
      <c r="AT14" s="24">
        <f t="shared" si="2"/>
        <v>33859.35563651768</v>
      </c>
      <c r="AU14" s="24">
        <f t="shared" si="2"/>
        <v>33859.35563651768</v>
      </c>
      <c r="AV14" s="24">
        <f t="shared" si="2"/>
        <v>33859.35563651768</v>
      </c>
      <c r="AW14" s="24">
        <f t="shared" si="2"/>
        <v>33859.35563651768</v>
      </c>
      <c r="AX14" s="24">
        <f t="shared" si="2"/>
        <v>33859.35563651768</v>
      </c>
      <c r="AY14" s="24">
        <f t="shared" si="2"/>
        <v>33859.35563651768</v>
      </c>
      <c r="AZ14" s="24">
        <f t="shared" si="2"/>
        <v>33859.35563651768</v>
      </c>
      <c r="BA14" s="24">
        <f t="shared" si="2"/>
        <v>33859.35563651768</v>
      </c>
      <c r="BB14" s="24">
        <f t="shared" si="2"/>
        <v>33859.35563651768</v>
      </c>
      <c r="BC14" s="24">
        <f t="shared" si="2"/>
        <v>33859.35563651768</v>
      </c>
      <c r="BD14" s="24">
        <f t="shared" si="2"/>
        <v>33859.35563651768</v>
      </c>
      <c r="BE14" s="24">
        <f t="shared" si="2"/>
        <v>33859.35563651768</v>
      </c>
      <c r="BF14" s="24">
        <f t="shared" si="2"/>
        <v>33859.35563651768</v>
      </c>
      <c r="BG14" s="24">
        <f t="shared" si="2"/>
        <v>33859.35563651768</v>
      </c>
      <c r="BH14" s="24">
        <f t="shared" si="2"/>
        <v>33859.35563651768</v>
      </c>
      <c r="BI14" s="24">
        <f t="shared" si="2"/>
        <v>33859.35563651768</v>
      </c>
      <c r="BJ14" s="24">
        <f t="shared" si="2"/>
        <v>33859.35563651768</v>
      </c>
      <c r="BK14" s="24">
        <f t="shared" si="2"/>
        <v>33859.35563651768</v>
      </c>
      <c r="BL14" s="24">
        <f t="shared" si="2"/>
        <v>33859.35563651768</v>
      </c>
      <c r="BM14" s="24">
        <f t="shared" si="2"/>
        <v>33859.35563651768</v>
      </c>
      <c r="BN14" s="24">
        <f t="shared" si="2"/>
        <v>33859.35563651768</v>
      </c>
      <c r="BO14" s="24"/>
      <c r="BP14" s="4"/>
      <c r="BQ14" s="42">
        <f ca="1" t="shared" si="8"/>
        <v>1.0015153854321346</v>
      </c>
      <c r="BR14" s="4"/>
      <c r="BS14" s="2">
        <v>6</v>
      </c>
      <c r="BT14" s="25">
        <f ca="1" t="shared" si="3"/>
        <v>33553</v>
      </c>
      <c r="BU14" s="22">
        <f t="shared" si="4"/>
        <v>0.5119937742240669</v>
      </c>
      <c r="BW14" s="4">
        <v>7</v>
      </c>
      <c r="BX14">
        <v>1985</v>
      </c>
      <c r="BY14" t="s">
        <v>136</v>
      </c>
      <c r="CB14" s="48">
        <v>26499</v>
      </c>
      <c r="CC14" s="48">
        <v>25302</v>
      </c>
      <c r="CD14" s="23">
        <f t="shared" si="5"/>
        <v>0.5115538310071234</v>
      </c>
      <c r="CF14" s="49">
        <f t="shared" si="6"/>
        <v>51801</v>
      </c>
    </row>
    <row r="15" spans="3:84" ht="12.75">
      <c r="C15" s="1" t="s">
        <v>8</v>
      </c>
      <c r="D15" s="3">
        <f t="shared" si="1"/>
        <v>7</v>
      </c>
      <c r="E15" s="4">
        <v>38400</v>
      </c>
      <c r="F15" s="4">
        <v>38221</v>
      </c>
      <c r="G15" s="4">
        <v>36529</v>
      </c>
      <c r="H15" s="4">
        <v>36234</v>
      </c>
      <c r="I15" s="4">
        <v>36602</v>
      </c>
      <c r="J15" s="4">
        <v>33650</v>
      </c>
      <c r="K15" s="4">
        <v>31742</v>
      </c>
      <c r="L15" s="4">
        <v>31836</v>
      </c>
      <c r="M15" s="4">
        <v>30463</v>
      </c>
      <c r="N15" s="4">
        <v>29455</v>
      </c>
      <c r="O15" s="4">
        <v>27313</v>
      </c>
      <c r="P15" s="4">
        <v>27436</v>
      </c>
      <c r="Q15" s="4">
        <v>26423</v>
      </c>
      <c r="R15" s="4">
        <v>27136</v>
      </c>
      <c r="S15" s="4">
        <v>28136</v>
      </c>
      <c r="T15" s="4">
        <v>29058</v>
      </c>
      <c r="U15" s="4">
        <v>29539</v>
      </c>
      <c r="V15" s="4">
        <v>31123</v>
      </c>
      <c r="W15" s="4">
        <v>32368</v>
      </c>
      <c r="X15" s="4">
        <v>33577</v>
      </c>
      <c r="Y15" s="4">
        <v>33970</v>
      </c>
      <c r="Z15" s="4">
        <v>35730</v>
      </c>
      <c r="AA15" s="4">
        <v>35447</v>
      </c>
      <c r="AB15" s="4">
        <v>36684</v>
      </c>
      <c r="AC15" s="4">
        <v>36804</v>
      </c>
      <c r="AD15" s="4">
        <v>35522</v>
      </c>
      <c r="AE15" s="4">
        <v>35305</v>
      </c>
      <c r="AF15" s="4">
        <v>34507</v>
      </c>
      <c r="AG15" s="4">
        <v>34181</v>
      </c>
      <c r="AH15" s="54">
        <v>34593</v>
      </c>
      <c r="AI15" s="54">
        <v>33661</v>
      </c>
      <c r="AJ15" s="62">
        <v>33373</v>
      </c>
      <c r="AK15" s="24">
        <f t="shared" si="2"/>
        <v>33586.963882175696</v>
      </c>
      <c r="AL15" s="24">
        <f t="shared" si="2"/>
        <v>33549.63851142003</v>
      </c>
      <c r="AM15" s="24">
        <f t="shared" si="2"/>
        <v>33494.46280957955</v>
      </c>
      <c r="AN15" s="24">
        <f t="shared" si="2"/>
        <v>34283.79429113812</v>
      </c>
      <c r="AO15" s="24">
        <f t="shared" si="2"/>
        <v>33706.770923536016</v>
      </c>
      <c r="AP15" s="24">
        <f t="shared" si="2"/>
        <v>34462.069086906224</v>
      </c>
      <c r="AQ15" s="24">
        <f t="shared" si="2"/>
        <v>33161.59020589777</v>
      </c>
      <c r="AR15" s="24">
        <f t="shared" si="2"/>
        <v>33893.62962588923</v>
      </c>
      <c r="AS15" s="24">
        <f t="shared" si="2"/>
        <v>33893.62962588923</v>
      </c>
      <c r="AT15" s="24">
        <f t="shared" si="2"/>
        <v>33893.62962588923</v>
      </c>
      <c r="AU15" s="24">
        <f t="shared" si="2"/>
        <v>33893.62962588923</v>
      </c>
      <c r="AV15" s="24">
        <f t="shared" si="2"/>
        <v>33893.62962588923</v>
      </c>
      <c r="AW15" s="24">
        <f t="shared" si="2"/>
        <v>33893.62962588923</v>
      </c>
      <c r="AX15" s="24">
        <f t="shared" si="2"/>
        <v>33893.62962588923</v>
      </c>
      <c r="AY15" s="24">
        <f t="shared" si="2"/>
        <v>33893.62962588923</v>
      </c>
      <c r="AZ15" s="24">
        <f t="shared" si="2"/>
        <v>33893.62962588923</v>
      </c>
      <c r="BA15" s="24">
        <f t="shared" si="2"/>
        <v>33893.62962588923</v>
      </c>
      <c r="BB15" s="24">
        <f t="shared" si="2"/>
        <v>33893.62962588923</v>
      </c>
      <c r="BC15" s="24">
        <f t="shared" si="2"/>
        <v>33893.62962588923</v>
      </c>
      <c r="BD15" s="24">
        <f t="shared" si="2"/>
        <v>33893.62962588923</v>
      </c>
      <c r="BE15" s="24">
        <f t="shared" si="2"/>
        <v>33893.62962588923</v>
      </c>
      <c r="BF15" s="24">
        <f t="shared" si="2"/>
        <v>33893.62962588923</v>
      </c>
      <c r="BG15" s="24">
        <f t="shared" si="2"/>
        <v>33893.62962588923</v>
      </c>
      <c r="BH15" s="24">
        <f t="shared" si="2"/>
        <v>33893.62962588923</v>
      </c>
      <c r="BI15" s="24">
        <f t="shared" si="2"/>
        <v>33893.62962588923</v>
      </c>
      <c r="BJ15" s="24">
        <f t="shared" si="2"/>
        <v>33893.62962588923</v>
      </c>
      <c r="BK15" s="24">
        <f t="shared" si="2"/>
        <v>33893.62962588923</v>
      </c>
      <c r="BL15" s="24">
        <f t="shared" si="2"/>
        <v>33893.62962588923</v>
      </c>
      <c r="BM15" s="24">
        <f t="shared" si="2"/>
        <v>33893.62962588923</v>
      </c>
      <c r="BN15" s="24">
        <f t="shared" si="2"/>
        <v>33893.62962588923</v>
      </c>
      <c r="BO15" s="24"/>
      <c r="BP15" s="4"/>
      <c r="BQ15" s="42">
        <f ca="1" t="shared" si="8"/>
        <v>1.0010122457656752</v>
      </c>
      <c r="BR15" s="4"/>
      <c r="BS15" s="2">
        <v>7</v>
      </c>
      <c r="BT15" s="25">
        <f ca="1" t="shared" si="3"/>
        <v>33373</v>
      </c>
      <c r="BU15" s="22">
        <f t="shared" si="4"/>
        <v>0.5138972297931969</v>
      </c>
      <c r="BW15" s="4">
        <v>8</v>
      </c>
      <c r="BX15">
        <v>1986</v>
      </c>
      <c r="BY15" t="s">
        <v>137</v>
      </c>
      <c r="CB15" s="48">
        <v>27445</v>
      </c>
      <c r="CC15" s="48">
        <v>26386</v>
      </c>
      <c r="CD15" s="23">
        <f t="shared" si="5"/>
        <v>0.5098363396555888</v>
      </c>
      <c r="CF15" s="49">
        <f t="shared" si="6"/>
        <v>53831</v>
      </c>
    </row>
    <row r="16" spans="3:84" ht="12.75">
      <c r="C16" s="1" t="s">
        <v>9</v>
      </c>
      <c r="D16" s="3">
        <f t="shared" si="1"/>
        <v>8</v>
      </c>
      <c r="E16" s="4">
        <v>36119</v>
      </c>
      <c r="F16" s="4">
        <v>38484</v>
      </c>
      <c r="G16" s="4">
        <v>38218</v>
      </c>
      <c r="H16" s="4">
        <v>36480</v>
      </c>
      <c r="I16" s="4">
        <v>36194</v>
      </c>
      <c r="J16" s="4">
        <v>36565</v>
      </c>
      <c r="K16" s="4">
        <v>33676</v>
      </c>
      <c r="L16" s="4">
        <v>31756</v>
      </c>
      <c r="M16" s="4">
        <v>31929</v>
      </c>
      <c r="N16" s="4">
        <v>30541</v>
      </c>
      <c r="O16" s="4">
        <v>29453</v>
      </c>
      <c r="P16" s="4">
        <v>27373</v>
      </c>
      <c r="Q16" s="4">
        <v>27502</v>
      </c>
      <c r="R16" s="4">
        <v>26497</v>
      </c>
      <c r="S16" s="4">
        <v>27188</v>
      </c>
      <c r="T16" s="4">
        <v>28192</v>
      </c>
      <c r="U16" s="4">
        <v>29151</v>
      </c>
      <c r="V16" s="4">
        <v>29823</v>
      </c>
      <c r="W16" s="4">
        <v>31305</v>
      </c>
      <c r="X16" s="4">
        <v>32481</v>
      </c>
      <c r="Y16" s="4">
        <v>33716</v>
      </c>
      <c r="Z16" s="4">
        <v>34018</v>
      </c>
      <c r="AA16" s="4">
        <v>35825</v>
      </c>
      <c r="AB16" s="4">
        <v>35547</v>
      </c>
      <c r="AC16" s="4">
        <v>36789</v>
      </c>
      <c r="AD16" s="4">
        <v>36850</v>
      </c>
      <c r="AE16" s="4">
        <v>35501</v>
      </c>
      <c r="AF16" s="4">
        <v>35267</v>
      </c>
      <c r="AG16" s="4">
        <v>34472</v>
      </c>
      <c r="AH16" s="54">
        <v>34174</v>
      </c>
      <c r="AI16" s="54">
        <v>34634</v>
      </c>
      <c r="AJ16" s="62">
        <v>33671</v>
      </c>
      <c r="AK16" s="24">
        <f t="shared" si="2"/>
        <v>33387.211318605274</v>
      </c>
      <c r="AL16" s="24">
        <f t="shared" si="2"/>
        <v>33601.26631362367</v>
      </c>
      <c r="AM16" s="24">
        <f t="shared" si="2"/>
        <v>33563.925048500234</v>
      </c>
      <c r="AN16" s="24">
        <f t="shared" si="2"/>
        <v>33508.7258510352</v>
      </c>
      <c r="AO16" s="24">
        <f t="shared" si="2"/>
        <v>34298.39345584219</v>
      </c>
      <c r="AP16" s="24">
        <f t="shared" si="2"/>
        <v>33721.124372753926</v>
      </c>
      <c r="AQ16" s="24">
        <f t="shared" si="2"/>
        <v>34476.7441668688</v>
      </c>
      <c r="AR16" s="24">
        <f t="shared" si="2"/>
        <v>33175.71149927486</v>
      </c>
      <c r="AS16" s="24">
        <f t="shared" si="2"/>
        <v>33908.06264567477</v>
      </c>
      <c r="AT16" s="24">
        <f t="shared" si="2"/>
        <v>33908.06264567477</v>
      </c>
      <c r="AU16" s="24">
        <f t="shared" si="2"/>
        <v>33908.06264567477</v>
      </c>
      <c r="AV16" s="24">
        <f t="shared" si="2"/>
        <v>33908.06264567477</v>
      </c>
      <c r="AW16" s="24">
        <f t="shared" si="2"/>
        <v>33908.06264567477</v>
      </c>
      <c r="AX16" s="24">
        <f t="shared" si="2"/>
        <v>33908.06264567477</v>
      </c>
      <c r="AY16" s="24">
        <f t="shared" si="2"/>
        <v>33908.06264567477</v>
      </c>
      <c r="AZ16" s="24">
        <f t="shared" si="2"/>
        <v>33908.06264567477</v>
      </c>
      <c r="BA16" s="24">
        <f t="shared" si="2"/>
        <v>33908.06264567477</v>
      </c>
      <c r="BB16" s="24">
        <f t="shared" si="2"/>
        <v>33908.06264567477</v>
      </c>
      <c r="BC16" s="24">
        <f t="shared" si="2"/>
        <v>33908.06264567477</v>
      </c>
      <c r="BD16" s="24">
        <f t="shared" si="2"/>
        <v>33908.06264567477</v>
      </c>
      <c r="BE16" s="24">
        <f t="shared" si="2"/>
        <v>33908.06264567477</v>
      </c>
      <c r="BF16" s="24">
        <f t="shared" si="2"/>
        <v>33908.06264567477</v>
      </c>
      <c r="BG16" s="24">
        <f t="shared" si="2"/>
        <v>33908.06264567477</v>
      </c>
      <c r="BH16" s="24">
        <f t="shared" si="2"/>
        <v>33908.06264567477</v>
      </c>
      <c r="BI16" s="24">
        <f t="shared" si="2"/>
        <v>33908.06264567477</v>
      </c>
      <c r="BJ16" s="24">
        <f t="shared" si="2"/>
        <v>33908.06264567477</v>
      </c>
      <c r="BK16" s="24">
        <f t="shared" si="2"/>
        <v>33908.06264567477</v>
      </c>
      <c r="BL16" s="24">
        <f t="shared" si="2"/>
        <v>33908.06264567477</v>
      </c>
      <c r="BM16" s="24">
        <f aca="true" t="shared" si="9" ref="AJ16:BN24">BL15*$BQ16</f>
        <v>33908.06264567477</v>
      </c>
      <c r="BN16" s="24">
        <f t="shared" si="9"/>
        <v>33908.06264567477</v>
      </c>
      <c r="BO16" s="24"/>
      <c r="BP16" s="4"/>
      <c r="BQ16" s="42">
        <f ca="1" t="shared" si="8"/>
        <v>1.0004258328171058</v>
      </c>
      <c r="BR16" s="4"/>
      <c r="BS16" s="2">
        <v>8</v>
      </c>
      <c r="BT16" s="25">
        <f ca="1" t="shared" si="3"/>
        <v>33671</v>
      </c>
      <c r="BU16" s="22">
        <f t="shared" si="4"/>
        <v>0.5103522493027768</v>
      </c>
      <c r="BW16" s="4">
        <v>9</v>
      </c>
      <c r="BX16">
        <v>1987</v>
      </c>
      <c r="BY16" t="s">
        <v>138</v>
      </c>
      <c r="CB16" s="48">
        <v>28447</v>
      </c>
      <c r="CC16" s="48">
        <v>26938</v>
      </c>
      <c r="CD16" s="23">
        <f t="shared" si="5"/>
        <v>0.5136228220637357</v>
      </c>
      <c r="CF16" s="49">
        <f t="shared" si="6"/>
        <v>55385</v>
      </c>
    </row>
    <row r="17" spans="3:84" ht="12.75">
      <c r="C17" s="1" t="s">
        <v>10</v>
      </c>
      <c r="D17" s="3">
        <f t="shared" si="1"/>
        <v>9</v>
      </c>
      <c r="E17" s="4">
        <v>36471</v>
      </c>
      <c r="F17" s="4">
        <v>36180</v>
      </c>
      <c r="G17" s="4">
        <v>38485</v>
      </c>
      <c r="H17" s="4">
        <v>38191</v>
      </c>
      <c r="I17" s="4">
        <v>36458</v>
      </c>
      <c r="J17" s="4">
        <v>36210</v>
      </c>
      <c r="K17" s="4">
        <v>36577</v>
      </c>
      <c r="L17" s="4">
        <v>33684</v>
      </c>
      <c r="M17" s="4">
        <v>31821</v>
      </c>
      <c r="N17" s="4">
        <v>32014</v>
      </c>
      <c r="O17" s="4">
        <v>30579</v>
      </c>
      <c r="P17" s="4">
        <v>29540</v>
      </c>
      <c r="Q17" s="4">
        <v>27440</v>
      </c>
      <c r="R17" s="4">
        <v>27609</v>
      </c>
      <c r="S17" s="4">
        <v>26602</v>
      </c>
      <c r="T17" s="4">
        <v>27260</v>
      </c>
      <c r="U17" s="4">
        <v>28304</v>
      </c>
      <c r="V17" s="4">
        <v>29405</v>
      </c>
      <c r="W17" s="4">
        <v>29993</v>
      </c>
      <c r="X17" s="4">
        <v>31405</v>
      </c>
      <c r="Y17" s="4">
        <v>32578</v>
      </c>
      <c r="Z17" s="4">
        <v>33765</v>
      </c>
      <c r="AA17" s="4">
        <v>34125</v>
      </c>
      <c r="AB17" s="4">
        <v>35939</v>
      </c>
      <c r="AC17" s="4">
        <v>35626</v>
      </c>
      <c r="AD17" s="4">
        <v>36796</v>
      </c>
      <c r="AE17" s="4">
        <v>36846</v>
      </c>
      <c r="AF17" s="4">
        <v>35502</v>
      </c>
      <c r="AG17" s="4">
        <v>35271</v>
      </c>
      <c r="AH17" s="54">
        <v>34534</v>
      </c>
      <c r="AI17" s="54">
        <v>34232</v>
      </c>
      <c r="AJ17" s="62">
        <v>34689</v>
      </c>
      <c r="AK17" s="24">
        <f t="shared" si="9"/>
        <v>33728.058794996585</v>
      </c>
      <c r="AL17" s="24">
        <f t="shared" si="9"/>
        <v>33443.78920599014</v>
      </c>
      <c r="AM17" s="24">
        <f t="shared" si="9"/>
        <v>33658.20693808433</v>
      </c>
      <c r="AN17" s="24">
        <f t="shared" si="9"/>
        <v>33620.80239454351</v>
      </c>
      <c r="AO17" s="24">
        <f t="shared" si="9"/>
        <v>33565.509656652226</v>
      </c>
      <c r="AP17" s="24">
        <f t="shared" si="9"/>
        <v>34356.515430268526</v>
      </c>
      <c r="AQ17" s="24">
        <f t="shared" si="9"/>
        <v>33778.2681083911</v>
      </c>
      <c r="AR17" s="24">
        <f t="shared" si="9"/>
        <v>34535.168373977795</v>
      </c>
      <c r="AS17" s="24">
        <f t="shared" si="9"/>
        <v>33231.93097957848</v>
      </c>
      <c r="AT17" s="24">
        <f t="shared" si="9"/>
        <v>33965.52316645619</v>
      </c>
      <c r="AU17" s="24">
        <f t="shared" si="9"/>
        <v>33965.52316645619</v>
      </c>
      <c r="AV17" s="24">
        <f t="shared" si="9"/>
        <v>33965.52316645619</v>
      </c>
      <c r="AW17" s="24">
        <f t="shared" si="9"/>
        <v>33965.52316645619</v>
      </c>
      <c r="AX17" s="24">
        <f t="shared" si="9"/>
        <v>33965.52316645619</v>
      </c>
      <c r="AY17" s="24">
        <f t="shared" si="9"/>
        <v>33965.52316645619</v>
      </c>
      <c r="AZ17" s="24">
        <f t="shared" si="9"/>
        <v>33965.52316645619</v>
      </c>
      <c r="BA17" s="24">
        <f t="shared" si="9"/>
        <v>33965.52316645619</v>
      </c>
      <c r="BB17" s="24">
        <f t="shared" si="9"/>
        <v>33965.52316645619</v>
      </c>
      <c r="BC17" s="24">
        <f t="shared" si="9"/>
        <v>33965.52316645619</v>
      </c>
      <c r="BD17" s="24">
        <f t="shared" si="9"/>
        <v>33965.52316645619</v>
      </c>
      <c r="BE17" s="24">
        <f t="shared" si="9"/>
        <v>33965.52316645619</v>
      </c>
      <c r="BF17" s="24">
        <f t="shared" si="9"/>
        <v>33965.52316645619</v>
      </c>
      <c r="BG17" s="24">
        <f t="shared" si="9"/>
        <v>33965.52316645619</v>
      </c>
      <c r="BH17" s="24">
        <f t="shared" si="9"/>
        <v>33965.52316645619</v>
      </c>
      <c r="BI17" s="24">
        <f t="shared" si="9"/>
        <v>33965.52316645619</v>
      </c>
      <c r="BJ17" s="24">
        <f t="shared" si="9"/>
        <v>33965.52316645619</v>
      </c>
      <c r="BK17" s="24">
        <f t="shared" si="9"/>
        <v>33965.52316645619</v>
      </c>
      <c r="BL17" s="24">
        <f t="shared" si="9"/>
        <v>33965.52316645619</v>
      </c>
      <c r="BM17" s="24">
        <f t="shared" si="9"/>
        <v>33965.52316645619</v>
      </c>
      <c r="BN17" s="24">
        <f t="shared" si="9"/>
        <v>33965.52316645619</v>
      </c>
      <c r="BO17" s="24"/>
      <c r="BP17" s="4"/>
      <c r="BQ17" s="42">
        <f ca="1" t="shared" si="8"/>
        <v>1.0016945975764482</v>
      </c>
      <c r="BR17" s="4"/>
      <c r="BS17" s="2">
        <v>9</v>
      </c>
      <c r="BT17" s="25">
        <f ca="1" t="shared" si="3"/>
        <v>34689</v>
      </c>
      <c r="BU17" s="22">
        <f t="shared" si="4"/>
        <v>0.5110567644415634</v>
      </c>
      <c r="BW17" s="4">
        <v>10</v>
      </c>
      <c r="BX17">
        <v>1988</v>
      </c>
      <c r="BY17" t="s">
        <v>139</v>
      </c>
      <c r="CB17" s="48">
        <v>29013</v>
      </c>
      <c r="CC17" s="48">
        <v>27177</v>
      </c>
      <c r="CD17" s="23">
        <f t="shared" si="5"/>
        <v>0.5163374265883609</v>
      </c>
      <c r="CF17" s="49">
        <f t="shared" si="6"/>
        <v>56190</v>
      </c>
    </row>
    <row r="18" spans="3:84" ht="12.75">
      <c r="C18" s="1" t="s">
        <v>11</v>
      </c>
      <c r="D18" s="3">
        <f t="shared" si="1"/>
        <v>10</v>
      </c>
      <c r="E18" s="4">
        <v>37945</v>
      </c>
      <c r="F18" s="4">
        <v>36498</v>
      </c>
      <c r="G18" s="4">
        <v>36201</v>
      </c>
      <c r="H18" s="4">
        <v>38479</v>
      </c>
      <c r="I18" s="4">
        <v>38180</v>
      </c>
      <c r="J18" s="4">
        <v>36449</v>
      </c>
      <c r="K18" s="4">
        <v>36235</v>
      </c>
      <c r="L18" s="4">
        <v>36630</v>
      </c>
      <c r="M18" s="4">
        <v>33744</v>
      </c>
      <c r="N18" s="4">
        <v>31904</v>
      </c>
      <c r="O18" s="4">
        <v>32051</v>
      </c>
      <c r="P18" s="4">
        <v>30629</v>
      </c>
      <c r="Q18" s="4">
        <v>29636</v>
      </c>
      <c r="R18" s="4">
        <v>27558</v>
      </c>
      <c r="S18" s="4">
        <v>27730</v>
      </c>
      <c r="T18" s="4">
        <v>26672</v>
      </c>
      <c r="U18" s="4">
        <v>27348</v>
      </c>
      <c r="V18" s="4">
        <v>28565</v>
      </c>
      <c r="W18" s="4">
        <v>29553</v>
      </c>
      <c r="X18" s="4">
        <v>30101</v>
      </c>
      <c r="Y18" s="4">
        <v>31485</v>
      </c>
      <c r="Z18" s="4">
        <v>32654</v>
      </c>
      <c r="AA18" s="4">
        <v>33875</v>
      </c>
      <c r="AB18" s="4">
        <v>34265</v>
      </c>
      <c r="AC18" s="4">
        <v>36026</v>
      </c>
      <c r="AD18" s="4">
        <v>35701</v>
      </c>
      <c r="AE18" s="4">
        <v>36823</v>
      </c>
      <c r="AF18" s="4">
        <v>36842</v>
      </c>
      <c r="AG18" s="4">
        <v>35509</v>
      </c>
      <c r="AH18" s="54">
        <v>35332</v>
      </c>
      <c r="AI18" s="54">
        <v>34601</v>
      </c>
      <c r="AJ18" s="62">
        <v>34294</v>
      </c>
      <c r="AK18" s="24">
        <f t="shared" si="9"/>
        <v>34752.373957971446</v>
      </c>
      <c r="AL18" s="24">
        <f t="shared" si="9"/>
        <v>33789.67719219837</v>
      </c>
      <c r="AM18" s="24">
        <f t="shared" si="9"/>
        <v>33504.88826596727</v>
      </c>
      <c r="AN18" s="24">
        <f t="shared" si="9"/>
        <v>33719.697721672455</v>
      </c>
      <c r="AO18" s="24">
        <f t="shared" si="9"/>
        <v>33682.22484309833</v>
      </c>
      <c r="AP18" s="24">
        <f t="shared" si="9"/>
        <v>33626.83108990977</v>
      </c>
      <c r="AQ18" s="24">
        <f t="shared" si="9"/>
        <v>34419.281966199895</v>
      </c>
      <c r="AR18" s="24">
        <f t="shared" si="9"/>
        <v>33839.97823389052</v>
      </c>
      <c r="AS18" s="24">
        <f t="shared" si="9"/>
        <v>34598.261294185046</v>
      </c>
      <c r="AT18" s="24">
        <f t="shared" si="9"/>
        <v>33292.642991951565</v>
      </c>
      <c r="AU18" s="24">
        <f t="shared" si="9"/>
        <v>34027.575391588914</v>
      </c>
      <c r="AV18" s="24">
        <f t="shared" si="9"/>
        <v>34027.575391588914</v>
      </c>
      <c r="AW18" s="24">
        <f t="shared" si="9"/>
        <v>34027.575391588914</v>
      </c>
      <c r="AX18" s="24">
        <f t="shared" si="9"/>
        <v>34027.575391588914</v>
      </c>
      <c r="AY18" s="24">
        <f t="shared" si="9"/>
        <v>34027.575391588914</v>
      </c>
      <c r="AZ18" s="24">
        <f t="shared" si="9"/>
        <v>34027.575391588914</v>
      </c>
      <c r="BA18" s="24">
        <f t="shared" si="9"/>
        <v>34027.575391588914</v>
      </c>
      <c r="BB18" s="24">
        <f t="shared" si="9"/>
        <v>34027.575391588914</v>
      </c>
      <c r="BC18" s="24">
        <f t="shared" si="9"/>
        <v>34027.575391588914</v>
      </c>
      <c r="BD18" s="24">
        <f t="shared" si="9"/>
        <v>34027.575391588914</v>
      </c>
      <c r="BE18" s="24">
        <f t="shared" si="9"/>
        <v>34027.575391588914</v>
      </c>
      <c r="BF18" s="24">
        <f t="shared" si="9"/>
        <v>34027.575391588914</v>
      </c>
      <c r="BG18" s="24">
        <f t="shared" si="9"/>
        <v>34027.575391588914</v>
      </c>
      <c r="BH18" s="24">
        <f t="shared" si="9"/>
        <v>34027.575391588914</v>
      </c>
      <c r="BI18" s="24">
        <f t="shared" si="9"/>
        <v>34027.575391588914</v>
      </c>
      <c r="BJ18" s="24">
        <f t="shared" si="9"/>
        <v>34027.575391588914</v>
      </c>
      <c r="BK18" s="24">
        <f t="shared" si="9"/>
        <v>34027.575391588914</v>
      </c>
      <c r="BL18" s="24">
        <f t="shared" si="9"/>
        <v>34027.575391588914</v>
      </c>
      <c r="BM18" s="24">
        <f t="shared" si="9"/>
        <v>34027.575391588914</v>
      </c>
      <c r="BN18" s="24">
        <f t="shared" si="9"/>
        <v>34027.575391588914</v>
      </c>
      <c r="BO18" s="24"/>
      <c r="BP18" s="4"/>
      <c r="BQ18" s="42">
        <f ca="1" t="shared" si="8"/>
        <v>1.0018269179847055</v>
      </c>
      <c r="BR18" s="4"/>
      <c r="BS18" s="2">
        <v>10</v>
      </c>
      <c r="BT18" s="25">
        <f ca="1" t="shared" si="3"/>
        <v>34294</v>
      </c>
      <c r="BU18" s="22">
        <f t="shared" si="4"/>
        <v>0.5102059033563437</v>
      </c>
      <c r="BW18" s="4">
        <v>11</v>
      </c>
      <c r="BX18">
        <v>1989</v>
      </c>
      <c r="BY18" t="s">
        <v>140</v>
      </c>
      <c r="CB18" s="48">
        <v>30299</v>
      </c>
      <c r="CC18" s="48">
        <v>28498</v>
      </c>
      <c r="CD18" s="23">
        <f t="shared" si="5"/>
        <v>0.5153154072486692</v>
      </c>
      <c r="CF18" s="49">
        <f t="shared" si="6"/>
        <v>58797</v>
      </c>
    </row>
    <row r="19" spans="3:84" ht="12.75">
      <c r="C19" s="1" t="s">
        <v>12</v>
      </c>
      <c r="D19" s="3">
        <f t="shared" si="1"/>
        <v>11</v>
      </c>
      <c r="E19" s="4">
        <v>41077</v>
      </c>
      <c r="F19" s="4">
        <v>37985</v>
      </c>
      <c r="G19" s="4">
        <v>36511</v>
      </c>
      <c r="H19" s="4">
        <v>36200</v>
      </c>
      <c r="I19" s="4">
        <v>38455</v>
      </c>
      <c r="J19" s="4">
        <v>38202</v>
      </c>
      <c r="K19" s="4">
        <v>36470</v>
      </c>
      <c r="L19" s="4">
        <v>36269</v>
      </c>
      <c r="M19" s="4">
        <v>36676</v>
      </c>
      <c r="N19" s="4">
        <v>33836</v>
      </c>
      <c r="O19" s="4">
        <v>31903</v>
      </c>
      <c r="P19" s="4">
        <v>32083</v>
      </c>
      <c r="Q19" s="4">
        <v>30719</v>
      </c>
      <c r="R19" s="4">
        <v>29760</v>
      </c>
      <c r="S19" s="4">
        <v>27661</v>
      </c>
      <c r="T19" s="4">
        <v>27794</v>
      </c>
      <c r="U19" s="4">
        <v>26755</v>
      </c>
      <c r="V19" s="4">
        <v>27651</v>
      </c>
      <c r="W19" s="4">
        <v>28731</v>
      </c>
      <c r="X19" s="4">
        <v>29651</v>
      </c>
      <c r="Y19" s="4">
        <v>30189</v>
      </c>
      <c r="Z19" s="4">
        <v>31586</v>
      </c>
      <c r="AA19" s="4">
        <v>32768</v>
      </c>
      <c r="AB19" s="4">
        <v>34038</v>
      </c>
      <c r="AC19" s="4">
        <v>34398</v>
      </c>
      <c r="AD19" s="4">
        <v>36089</v>
      </c>
      <c r="AE19" s="4">
        <v>35742</v>
      </c>
      <c r="AF19" s="4">
        <v>36826</v>
      </c>
      <c r="AG19" s="4">
        <v>36845</v>
      </c>
      <c r="AH19" s="54">
        <v>35555</v>
      </c>
      <c r="AI19" s="54">
        <v>35378</v>
      </c>
      <c r="AJ19" s="62">
        <v>34644</v>
      </c>
      <c r="AK19" s="24">
        <f t="shared" si="9"/>
        <v>34337.89770086143</v>
      </c>
      <c r="AL19" s="24">
        <f t="shared" si="9"/>
        <v>34796.85839595569</v>
      </c>
      <c r="AM19" s="24">
        <f t="shared" si="9"/>
        <v>33832.92933955906</v>
      </c>
      <c r="AN19" s="24">
        <f t="shared" si="9"/>
        <v>33547.77587203524</v>
      </c>
      <c r="AO19" s="24">
        <f t="shared" si="9"/>
        <v>33762.86029249312</v>
      </c>
      <c r="AP19" s="24">
        <f t="shared" si="9"/>
        <v>33725.33944712556</v>
      </c>
      <c r="AQ19" s="24">
        <f t="shared" si="9"/>
        <v>33669.874787702465</v>
      </c>
      <c r="AR19" s="24">
        <f t="shared" si="9"/>
        <v>34463.34003302259</v>
      </c>
      <c r="AS19" s="24">
        <f t="shared" si="9"/>
        <v>33883.294768609965</v>
      </c>
      <c r="AT19" s="24">
        <f t="shared" si="9"/>
        <v>34642.54846175424</v>
      </c>
      <c r="AU19" s="24">
        <f t="shared" si="9"/>
        <v>33335.25891552266</v>
      </c>
      <c r="AV19" s="24">
        <f t="shared" si="9"/>
        <v>34071.13205822389</v>
      </c>
      <c r="AW19" s="24">
        <f t="shared" si="9"/>
        <v>34071.13205822389</v>
      </c>
      <c r="AX19" s="24">
        <f t="shared" si="9"/>
        <v>34071.13205822389</v>
      </c>
      <c r="AY19" s="24">
        <f t="shared" si="9"/>
        <v>34071.13205822389</v>
      </c>
      <c r="AZ19" s="24">
        <f t="shared" si="9"/>
        <v>34071.13205822389</v>
      </c>
      <c r="BA19" s="24">
        <f t="shared" si="9"/>
        <v>34071.13205822389</v>
      </c>
      <c r="BB19" s="24">
        <f t="shared" si="9"/>
        <v>34071.13205822389</v>
      </c>
      <c r="BC19" s="24">
        <f t="shared" si="9"/>
        <v>34071.13205822389</v>
      </c>
      <c r="BD19" s="24">
        <f t="shared" si="9"/>
        <v>34071.13205822389</v>
      </c>
      <c r="BE19" s="24">
        <f t="shared" si="9"/>
        <v>34071.13205822389</v>
      </c>
      <c r="BF19" s="24">
        <f t="shared" si="9"/>
        <v>34071.13205822389</v>
      </c>
      <c r="BG19" s="24">
        <f t="shared" si="9"/>
        <v>34071.13205822389</v>
      </c>
      <c r="BH19" s="24">
        <f t="shared" si="9"/>
        <v>34071.13205822389</v>
      </c>
      <c r="BI19" s="24">
        <f t="shared" si="9"/>
        <v>34071.13205822389</v>
      </c>
      <c r="BJ19" s="24">
        <f t="shared" si="9"/>
        <v>34071.13205822389</v>
      </c>
      <c r="BK19" s="24">
        <f t="shared" si="9"/>
        <v>34071.13205822389</v>
      </c>
      <c r="BL19" s="24">
        <f t="shared" si="9"/>
        <v>34071.13205822389</v>
      </c>
      <c r="BM19" s="24">
        <f t="shared" si="9"/>
        <v>34071.13205822389</v>
      </c>
      <c r="BN19" s="24">
        <f t="shared" si="9"/>
        <v>34071.13205822389</v>
      </c>
      <c r="BO19" s="24"/>
      <c r="BP19" s="4"/>
      <c r="BQ19" s="42">
        <f ca="1" t="shared" si="8"/>
        <v>1.0012800402653943</v>
      </c>
      <c r="BR19" s="4"/>
      <c r="BS19" s="2">
        <v>11</v>
      </c>
      <c r="BT19" s="25">
        <f ca="1" t="shared" si="3"/>
        <v>34644</v>
      </c>
      <c r="BU19" s="22">
        <f t="shared" si="4"/>
        <v>0.5129860514703705</v>
      </c>
      <c r="BW19" s="4">
        <v>12</v>
      </c>
      <c r="BX19">
        <v>1990</v>
      </c>
      <c r="BY19" t="s">
        <v>141</v>
      </c>
      <c r="CB19" s="48">
        <v>31369</v>
      </c>
      <c r="CC19" s="48">
        <v>29863</v>
      </c>
      <c r="CD19" s="23">
        <f t="shared" si="5"/>
        <v>0.5122974915077084</v>
      </c>
      <c r="CF19" s="49">
        <f t="shared" si="6"/>
        <v>61232</v>
      </c>
    </row>
    <row r="20" spans="3:84" ht="12.75">
      <c r="C20" s="1" t="s">
        <v>13</v>
      </c>
      <c r="D20" s="3">
        <f t="shared" si="1"/>
        <v>12</v>
      </c>
      <c r="E20" s="4">
        <v>44525</v>
      </c>
      <c r="F20" s="4">
        <v>41131</v>
      </c>
      <c r="G20" s="4">
        <v>38026</v>
      </c>
      <c r="H20" s="4">
        <v>36517</v>
      </c>
      <c r="I20" s="4">
        <v>36184</v>
      </c>
      <c r="J20" s="4">
        <v>38471</v>
      </c>
      <c r="K20" s="4">
        <v>38223</v>
      </c>
      <c r="L20" s="4">
        <v>36516</v>
      </c>
      <c r="M20" s="4">
        <v>36356</v>
      </c>
      <c r="N20" s="4">
        <v>36756</v>
      </c>
      <c r="O20" s="4">
        <v>33878</v>
      </c>
      <c r="P20" s="4">
        <v>31956</v>
      </c>
      <c r="Q20" s="4">
        <v>32148</v>
      </c>
      <c r="R20" s="4">
        <v>30795</v>
      </c>
      <c r="S20" s="4">
        <v>29860</v>
      </c>
      <c r="T20" s="4">
        <v>27727</v>
      </c>
      <c r="U20" s="4">
        <v>27874</v>
      </c>
      <c r="V20" s="4">
        <v>27002</v>
      </c>
      <c r="W20" s="4">
        <v>27790</v>
      </c>
      <c r="X20" s="4">
        <v>28791</v>
      </c>
      <c r="Y20" s="4">
        <v>29765</v>
      </c>
      <c r="Z20" s="4">
        <v>30246</v>
      </c>
      <c r="AA20" s="4">
        <v>31698</v>
      </c>
      <c r="AB20" s="4">
        <v>32936</v>
      </c>
      <c r="AC20" s="4">
        <v>34172</v>
      </c>
      <c r="AD20" s="4">
        <v>34462</v>
      </c>
      <c r="AE20" s="4">
        <v>36125</v>
      </c>
      <c r="AF20" s="4">
        <v>35749</v>
      </c>
      <c r="AG20" s="4">
        <v>36867</v>
      </c>
      <c r="AH20" s="54">
        <v>36924</v>
      </c>
      <c r="AI20" s="54">
        <v>35631</v>
      </c>
      <c r="AJ20" s="62">
        <v>35439</v>
      </c>
      <c r="AK20" s="24">
        <f t="shared" si="9"/>
        <v>34713.355972075624</v>
      </c>
      <c r="AL20" s="24">
        <f t="shared" si="9"/>
        <v>34406.64086776123</v>
      </c>
      <c r="AM20" s="24">
        <f t="shared" si="9"/>
        <v>34866.52038473382</v>
      </c>
      <c r="AN20" s="24">
        <f t="shared" si="9"/>
        <v>33900.66157898034</v>
      </c>
      <c r="AO20" s="24">
        <f t="shared" si="9"/>
        <v>33614.93724504587</v>
      </c>
      <c r="AP20" s="24">
        <f t="shared" si="9"/>
        <v>33830.45225634369</v>
      </c>
      <c r="AQ20" s="24">
        <f t="shared" si="9"/>
        <v>33792.856295668906</v>
      </c>
      <c r="AR20" s="24">
        <f t="shared" si="9"/>
        <v>33737.28059810443</v>
      </c>
      <c r="AS20" s="24">
        <f t="shared" si="9"/>
        <v>34532.33433070655</v>
      </c>
      <c r="AT20" s="24">
        <f t="shared" si="9"/>
        <v>33951.12783770712</v>
      </c>
      <c r="AU20" s="24">
        <f t="shared" si="9"/>
        <v>34711.90152790543</v>
      </c>
      <c r="AV20" s="24">
        <f t="shared" si="9"/>
        <v>33401.99483765863</v>
      </c>
      <c r="AW20" s="24">
        <f t="shared" si="9"/>
        <v>34139.341170440006</v>
      </c>
      <c r="AX20" s="24">
        <f t="shared" si="9"/>
        <v>34139.341170440006</v>
      </c>
      <c r="AY20" s="24">
        <f t="shared" si="9"/>
        <v>34139.341170440006</v>
      </c>
      <c r="AZ20" s="24">
        <f t="shared" si="9"/>
        <v>34139.341170440006</v>
      </c>
      <c r="BA20" s="24">
        <f t="shared" si="9"/>
        <v>34139.341170440006</v>
      </c>
      <c r="BB20" s="24">
        <f t="shared" si="9"/>
        <v>34139.341170440006</v>
      </c>
      <c r="BC20" s="24">
        <f t="shared" si="9"/>
        <v>34139.341170440006</v>
      </c>
      <c r="BD20" s="24">
        <f t="shared" si="9"/>
        <v>34139.341170440006</v>
      </c>
      <c r="BE20" s="24">
        <f t="shared" si="9"/>
        <v>34139.341170440006</v>
      </c>
      <c r="BF20" s="24">
        <f t="shared" si="9"/>
        <v>34139.341170440006</v>
      </c>
      <c r="BG20" s="24">
        <f t="shared" si="9"/>
        <v>34139.341170440006</v>
      </c>
      <c r="BH20" s="24">
        <f t="shared" si="9"/>
        <v>34139.341170440006</v>
      </c>
      <c r="BI20" s="24">
        <f t="shared" si="9"/>
        <v>34139.341170440006</v>
      </c>
      <c r="BJ20" s="24">
        <f t="shared" si="9"/>
        <v>34139.341170440006</v>
      </c>
      <c r="BK20" s="24">
        <f t="shared" si="9"/>
        <v>34139.341170440006</v>
      </c>
      <c r="BL20" s="24">
        <f t="shared" si="9"/>
        <v>34139.341170440006</v>
      </c>
      <c r="BM20" s="24">
        <f t="shared" si="9"/>
        <v>34139.341170440006</v>
      </c>
      <c r="BN20" s="24">
        <f t="shared" si="9"/>
        <v>34139.341170440006</v>
      </c>
      <c r="BO20" s="24"/>
      <c r="BP20" s="4"/>
      <c r="BQ20" s="42">
        <f ca="1" t="shared" si="8"/>
        <v>1.0020019620158072</v>
      </c>
      <c r="BR20" s="4"/>
      <c r="BS20" s="2">
        <v>12</v>
      </c>
      <c r="BT20" s="25">
        <f ca="1" t="shared" si="3"/>
        <v>35439</v>
      </c>
      <c r="BU20" s="22">
        <f t="shared" si="4"/>
        <v>0.5130956000521217</v>
      </c>
      <c r="BW20" s="4">
        <v>13</v>
      </c>
      <c r="BX20">
        <v>1991</v>
      </c>
      <c r="BY20" t="s">
        <v>153</v>
      </c>
      <c r="CB20" s="48">
        <v>32565</v>
      </c>
      <c r="CC20" s="48">
        <v>30863</v>
      </c>
      <c r="CD20" s="23">
        <f t="shared" si="5"/>
        <v>0.5134167875386265</v>
      </c>
      <c r="CF20" s="49">
        <f t="shared" si="6"/>
        <v>63428</v>
      </c>
    </row>
    <row r="21" spans="3:84" ht="12.75">
      <c r="C21" s="1" t="s">
        <v>14</v>
      </c>
      <c r="D21" s="3">
        <f t="shared" si="1"/>
        <v>13</v>
      </c>
      <c r="E21" s="4">
        <v>43141</v>
      </c>
      <c r="F21" s="4">
        <v>44601</v>
      </c>
      <c r="G21" s="4">
        <v>41124</v>
      </c>
      <c r="H21" s="4">
        <v>38023</v>
      </c>
      <c r="I21" s="4">
        <v>36514</v>
      </c>
      <c r="J21" s="4">
        <v>36200</v>
      </c>
      <c r="K21" s="4">
        <v>38501</v>
      </c>
      <c r="L21" s="4">
        <v>38259</v>
      </c>
      <c r="M21" s="4">
        <v>36569</v>
      </c>
      <c r="N21" s="4">
        <v>36439</v>
      </c>
      <c r="O21" s="4">
        <v>36835</v>
      </c>
      <c r="P21" s="4">
        <v>33951</v>
      </c>
      <c r="Q21" s="4">
        <v>32054</v>
      </c>
      <c r="R21" s="4">
        <v>32219</v>
      </c>
      <c r="S21" s="4">
        <v>30894</v>
      </c>
      <c r="T21" s="4">
        <v>29958</v>
      </c>
      <c r="U21" s="4">
        <v>27791</v>
      </c>
      <c r="V21" s="4">
        <v>28103</v>
      </c>
      <c r="W21" s="4">
        <v>27140</v>
      </c>
      <c r="X21" s="4">
        <v>27860</v>
      </c>
      <c r="Y21" s="4">
        <v>28903</v>
      </c>
      <c r="Z21" s="4">
        <v>29807</v>
      </c>
      <c r="AA21" s="4">
        <v>30365</v>
      </c>
      <c r="AB21" s="4">
        <v>31854</v>
      </c>
      <c r="AC21" s="4">
        <v>33065</v>
      </c>
      <c r="AD21" s="4">
        <v>34256</v>
      </c>
      <c r="AE21" s="4">
        <v>34526</v>
      </c>
      <c r="AF21" s="4">
        <v>36126</v>
      </c>
      <c r="AG21" s="4">
        <v>35780</v>
      </c>
      <c r="AH21" s="54">
        <v>36875</v>
      </c>
      <c r="AI21" s="54">
        <v>36995</v>
      </c>
      <c r="AJ21" s="62">
        <v>35681</v>
      </c>
      <c r="AK21" s="24">
        <f t="shared" si="9"/>
        <v>35480.855080404566</v>
      </c>
      <c r="AL21" s="24">
        <f t="shared" si="9"/>
        <v>34754.35403368356</v>
      </c>
      <c r="AM21" s="24">
        <f t="shared" si="9"/>
        <v>34447.27668479814</v>
      </c>
      <c r="AN21" s="24">
        <f t="shared" si="9"/>
        <v>34907.699340520674</v>
      </c>
      <c r="AO21" s="24">
        <f t="shared" si="9"/>
        <v>33940.69981132764</v>
      </c>
      <c r="AP21" s="24">
        <f t="shared" si="9"/>
        <v>33654.63802388234</v>
      </c>
      <c r="AQ21" s="24">
        <f t="shared" si="9"/>
        <v>33870.40756826875</v>
      </c>
      <c r="AR21" s="24">
        <f t="shared" si="9"/>
        <v>33832.767205044314</v>
      </c>
      <c r="AS21" s="24">
        <f t="shared" si="9"/>
        <v>33777.12587003832</v>
      </c>
      <c r="AT21" s="24">
        <f t="shared" si="9"/>
        <v>34573.11859747393</v>
      </c>
      <c r="AU21" s="24">
        <f t="shared" si="9"/>
        <v>33991.22567301492</v>
      </c>
      <c r="AV21" s="24">
        <f t="shared" si="9"/>
        <v>34752.89787174825</v>
      </c>
      <c r="AW21" s="24">
        <f t="shared" si="9"/>
        <v>33441.44412176944</v>
      </c>
      <c r="AX21" s="24">
        <f t="shared" si="9"/>
        <v>34179.66129430489</v>
      </c>
      <c r="AY21" s="24">
        <f t="shared" si="9"/>
        <v>34179.66129430489</v>
      </c>
      <c r="AZ21" s="24">
        <f t="shared" si="9"/>
        <v>34179.66129430489</v>
      </c>
      <c r="BA21" s="24">
        <f t="shared" si="9"/>
        <v>34179.66129430489</v>
      </c>
      <c r="BB21" s="24">
        <f t="shared" si="9"/>
        <v>34179.66129430489</v>
      </c>
      <c r="BC21" s="24">
        <f t="shared" si="9"/>
        <v>34179.66129430489</v>
      </c>
      <c r="BD21" s="24">
        <f t="shared" si="9"/>
        <v>34179.66129430489</v>
      </c>
      <c r="BE21" s="24">
        <f t="shared" si="9"/>
        <v>34179.66129430489</v>
      </c>
      <c r="BF21" s="24">
        <f t="shared" si="9"/>
        <v>34179.66129430489</v>
      </c>
      <c r="BG21" s="24">
        <f t="shared" si="9"/>
        <v>34179.66129430489</v>
      </c>
      <c r="BH21" s="24">
        <f t="shared" si="9"/>
        <v>34179.66129430489</v>
      </c>
      <c r="BI21" s="24">
        <f t="shared" si="9"/>
        <v>34179.66129430489</v>
      </c>
      <c r="BJ21" s="24">
        <f t="shared" si="9"/>
        <v>34179.66129430489</v>
      </c>
      <c r="BK21" s="24">
        <f t="shared" si="9"/>
        <v>34179.66129430489</v>
      </c>
      <c r="BL21" s="24">
        <f t="shared" si="9"/>
        <v>34179.66129430489</v>
      </c>
      <c r="BM21" s="24">
        <f t="shared" si="9"/>
        <v>34179.66129430489</v>
      </c>
      <c r="BN21" s="24">
        <f t="shared" si="9"/>
        <v>34179.66129430489</v>
      </c>
      <c r="BO21" s="24"/>
      <c r="BP21" s="4"/>
      <c r="BQ21" s="42">
        <f ca="1" t="shared" si="8"/>
        <v>1.001181045751984</v>
      </c>
      <c r="BR21" s="4"/>
      <c r="BS21" s="2">
        <v>13</v>
      </c>
      <c r="BT21" s="25">
        <f ca="1" t="shared" si="3"/>
        <v>35681</v>
      </c>
      <c r="BU21" s="22">
        <f t="shared" si="4"/>
        <v>0.5132922864458958</v>
      </c>
      <c r="BW21" s="4">
        <v>14</v>
      </c>
      <c r="BX21">
        <v>1992</v>
      </c>
      <c r="BY21" t="s">
        <v>142</v>
      </c>
      <c r="CB21" s="48">
        <v>32945</v>
      </c>
      <c r="CC21" s="48">
        <v>31378</v>
      </c>
      <c r="CD21" s="23">
        <f t="shared" si="5"/>
        <v>0.5121807129642585</v>
      </c>
      <c r="CF21" s="49">
        <f t="shared" si="6"/>
        <v>64323</v>
      </c>
    </row>
    <row r="22" spans="3:84" ht="12.75">
      <c r="C22" s="1" t="s">
        <v>15</v>
      </c>
      <c r="D22" s="3">
        <f t="shared" si="1"/>
        <v>14</v>
      </c>
      <c r="E22" s="4">
        <v>42137</v>
      </c>
      <c r="F22" s="4">
        <v>43190</v>
      </c>
      <c r="G22" s="4">
        <v>44648</v>
      </c>
      <c r="H22" s="4">
        <v>41106</v>
      </c>
      <c r="I22" s="4">
        <v>38031</v>
      </c>
      <c r="J22" s="4">
        <v>36518</v>
      </c>
      <c r="K22" s="4">
        <v>36241</v>
      </c>
      <c r="L22" s="4">
        <v>38516</v>
      </c>
      <c r="M22" s="4">
        <v>38323</v>
      </c>
      <c r="N22" s="4">
        <v>36667</v>
      </c>
      <c r="O22" s="4">
        <v>36489</v>
      </c>
      <c r="P22" s="4">
        <v>36853</v>
      </c>
      <c r="Q22" s="4">
        <v>33983</v>
      </c>
      <c r="R22" s="4">
        <v>32150</v>
      </c>
      <c r="S22" s="4">
        <v>32355</v>
      </c>
      <c r="T22" s="4">
        <v>31004</v>
      </c>
      <c r="U22" s="4">
        <v>30035</v>
      </c>
      <c r="V22" s="4">
        <v>28023</v>
      </c>
      <c r="W22" s="4">
        <v>28254</v>
      </c>
      <c r="X22" s="4">
        <v>27232</v>
      </c>
      <c r="Y22" s="4">
        <v>27955</v>
      </c>
      <c r="Z22" s="4">
        <v>28975</v>
      </c>
      <c r="AA22" s="4">
        <v>29946</v>
      </c>
      <c r="AB22" s="4">
        <v>30484</v>
      </c>
      <c r="AC22" s="4">
        <v>31961</v>
      </c>
      <c r="AD22" s="4">
        <v>33171</v>
      </c>
      <c r="AE22" s="4">
        <v>34315</v>
      </c>
      <c r="AF22" s="4">
        <v>34503</v>
      </c>
      <c r="AG22" s="4">
        <v>36189</v>
      </c>
      <c r="AH22" s="54">
        <v>35822</v>
      </c>
      <c r="AI22" s="54">
        <v>36956</v>
      </c>
      <c r="AJ22" s="62">
        <v>37062</v>
      </c>
      <c r="AK22" s="24">
        <f t="shared" si="9"/>
        <v>35742.627103431405</v>
      </c>
      <c r="AL22" s="24">
        <f t="shared" si="9"/>
        <v>35542.13649981195</v>
      </c>
      <c r="AM22" s="24">
        <f t="shared" si="9"/>
        <v>34814.38066328266</v>
      </c>
      <c r="AN22" s="24">
        <f t="shared" si="9"/>
        <v>34506.77294003718</v>
      </c>
      <c r="AO22" s="24">
        <f t="shared" si="9"/>
        <v>34967.99082332134</v>
      </c>
      <c r="AP22" s="24">
        <f t="shared" si="9"/>
        <v>33999.321122888614</v>
      </c>
      <c r="AQ22" s="24">
        <f t="shared" si="9"/>
        <v>33712.765258501444</v>
      </c>
      <c r="AR22" s="24">
        <f t="shared" si="9"/>
        <v>33928.90747327347</v>
      </c>
      <c r="AS22" s="24">
        <f t="shared" si="9"/>
        <v>33891.202098794936</v>
      </c>
      <c r="AT22" s="24">
        <f t="shared" si="9"/>
        <v>33835.4646618213</v>
      </c>
      <c r="AU22" s="24">
        <f t="shared" si="9"/>
        <v>34632.83220291528</v>
      </c>
      <c r="AV22" s="24">
        <f t="shared" si="9"/>
        <v>34049.93425125855</v>
      </c>
      <c r="AW22" s="24">
        <f t="shared" si="9"/>
        <v>34812.92198631016</v>
      </c>
      <c r="AX22" s="24">
        <f t="shared" si="9"/>
        <v>33499.203134571435</v>
      </c>
      <c r="AY22" s="24">
        <f t="shared" si="9"/>
        <v>34238.69533263999</v>
      </c>
      <c r="AZ22" s="24">
        <f t="shared" si="9"/>
        <v>34238.69533263999</v>
      </c>
      <c r="BA22" s="24">
        <f t="shared" si="9"/>
        <v>34238.69533263999</v>
      </c>
      <c r="BB22" s="24">
        <f t="shared" si="9"/>
        <v>34238.69533263999</v>
      </c>
      <c r="BC22" s="24">
        <f t="shared" si="9"/>
        <v>34238.69533263999</v>
      </c>
      <c r="BD22" s="24">
        <f t="shared" si="9"/>
        <v>34238.69533263999</v>
      </c>
      <c r="BE22" s="24">
        <f t="shared" si="9"/>
        <v>34238.69533263999</v>
      </c>
      <c r="BF22" s="24">
        <f t="shared" si="9"/>
        <v>34238.69533263999</v>
      </c>
      <c r="BG22" s="24">
        <f t="shared" si="9"/>
        <v>34238.69533263999</v>
      </c>
      <c r="BH22" s="24">
        <f t="shared" si="9"/>
        <v>34238.69533263999</v>
      </c>
      <c r="BI22" s="24">
        <f t="shared" si="9"/>
        <v>34238.69533263999</v>
      </c>
      <c r="BJ22" s="24">
        <f t="shared" si="9"/>
        <v>34238.69533263999</v>
      </c>
      <c r="BK22" s="24">
        <f t="shared" si="9"/>
        <v>34238.69533263999</v>
      </c>
      <c r="BL22" s="24">
        <f t="shared" si="9"/>
        <v>34238.69533263999</v>
      </c>
      <c r="BM22" s="24">
        <f t="shared" si="9"/>
        <v>34238.69533263999</v>
      </c>
      <c r="BN22" s="24">
        <f t="shared" si="9"/>
        <v>34238.69533263999</v>
      </c>
      <c r="BO22" s="24"/>
      <c r="BP22" s="4"/>
      <c r="BQ22" s="42">
        <f ca="1" t="shared" si="8"/>
        <v>1.0017271686172307</v>
      </c>
      <c r="BR22" s="4"/>
      <c r="BS22" s="2">
        <v>14</v>
      </c>
      <c r="BT22" s="25">
        <f ca="1" t="shared" si="3"/>
        <v>37062</v>
      </c>
      <c r="BU22" s="22">
        <f t="shared" si="4"/>
        <v>0.514435622675032</v>
      </c>
      <c r="BW22" s="4">
        <v>15</v>
      </c>
      <c r="BX22">
        <v>1993</v>
      </c>
      <c r="BY22" t="s">
        <v>143</v>
      </c>
      <c r="CB22" s="48">
        <v>34757</v>
      </c>
      <c r="CC22" s="48">
        <v>32894</v>
      </c>
      <c r="CD22" s="23">
        <f t="shared" si="5"/>
        <v>0.5137691977945633</v>
      </c>
      <c r="CF22" s="49">
        <f t="shared" si="6"/>
        <v>67651</v>
      </c>
    </row>
    <row r="23" spans="3:84" ht="12.75">
      <c r="C23" s="1" t="s">
        <v>16</v>
      </c>
      <c r="D23" s="3">
        <f t="shared" si="1"/>
        <v>15</v>
      </c>
      <c r="E23" s="4">
        <v>41440</v>
      </c>
      <c r="F23" s="4">
        <v>42181</v>
      </c>
      <c r="G23" s="4">
        <v>43276</v>
      </c>
      <c r="H23" s="4">
        <v>44685</v>
      </c>
      <c r="I23" s="4">
        <v>41135</v>
      </c>
      <c r="J23" s="4">
        <v>38044</v>
      </c>
      <c r="K23" s="4">
        <v>36570</v>
      </c>
      <c r="L23" s="4">
        <v>36317</v>
      </c>
      <c r="M23" s="4">
        <v>38613</v>
      </c>
      <c r="N23" s="4">
        <v>38434</v>
      </c>
      <c r="O23" s="4">
        <v>36783</v>
      </c>
      <c r="P23" s="4">
        <v>36614</v>
      </c>
      <c r="Q23" s="4">
        <v>36963</v>
      </c>
      <c r="R23" s="4">
        <v>34097</v>
      </c>
      <c r="S23" s="4">
        <v>32252</v>
      </c>
      <c r="T23" s="4">
        <v>32467</v>
      </c>
      <c r="U23" s="4">
        <v>31102</v>
      </c>
      <c r="V23" s="4">
        <v>30289</v>
      </c>
      <c r="W23" s="4">
        <v>28177</v>
      </c>
      <c r="X23" s="4">
        <v>28373</v>
      </c>
      <c r="Y23" s="4">
        <v>27362</v>
      </c>
      <c r="Z23" s="4">
        <v>28028</v>
      </c>
      <c r="AA23" s="4">
        <v>29107</v>
      </c>
      <c r="AB23" s="4">
        <v>30124</v>
      </c>
      <c r="AC23" s="4">
        <v>30617</v>
      </c>
      <c r="AD23" s="4">
        <v>32071</v>
      </c>
      <c r="AE23" s="4">
        <v>33247</v>
      </c>
      <c r="AF23" s="4">
        <v>34392</v>
      </c>
      <c r="AG23" s="4">
        <v>34545</v>
      </c>
      <c r="AH23" s="54">
        <v>36271</v>
      </c>
      <c r="AI23" s="54">
        <v>35943</v>
      </c>
      <c r="AJ23" s="62">
        <v>37064</v>
      </c>
      <c r="AK23" s="24">
        <f t="shared" si="9"/>
        <v>37167.82545873449</v>
      </c>
      <c r="AL23" s="24">
        <f t="shared" si="9"/>
        <v>35844.68527378369</v>
      </c>
      <c r="AM23" s="24">
        <f t="shared" si="9"/>
        <v>35643.62219673863</v>
      </c>
      <c r="AN23" s="24">
        <f t="shared" si="9"/>
        <v>34913.78835321437</v>
      </c>
      <c r="AO23" s="24">
        <f t="shared" si="9"/>
        <v>34605.30229829703</v>
      </c>
      <c r="AP23" s="24">
        <f t="shared" si="9"/>
        <v>35067.837126000675</v>
      </c>
      <c r="AQ23" s="24">
        <f t="shared" si="9"/>
        <v>34096.40152207082</v>
      </c>
      <c r="AR23" s="24">
        <f t="shared" si="9"/>
        <v>33809.02743670794</v>
      </c>
      <c r="AS23" s="24">
        <f t="shared" si="9"/>
        <v>34025.78681593494</v>
      </c>
      <c r="AT23" s="24">
        <f t="shared" si="9"/>
        <v>33987.97377893007</v>
      </c>
      <c r="AU23" s="24">
        <f t="shared" si="9"/>
        <v>33932.07719134836</v>
      </c>
      <c r="AV23" s="24">
        <f t="shared" si="9"/>
        <v>34731.72150611392</v>
      </c>
      <c r="AW23" s="24">
        <f t="shared" si="9"/>
        <v>34147.1591692883</v>
      </c>
      <c r="AX23" s="24">
        <f t="shared" si="9"/>
        <v>34912.3255111898</v>
      </c>
      <c r="AY23" s="24">
        <f t="shared" si="9"/>
        <v>33594.85551541855</v>
      </c>
      <c r="AZ23" s="24">
        <f t="shared" si="9"/>
        <v>34336.45923205306</v>
      </c>
      <c r="BA23" s="24">
        <f t="shared" si="9"/>
        <v>34336.45923205306</v>
      </c>
      <c r="BB23" s="24">
        <f t="shared" si="9"/>
        <v>34336.45923205306</v>
      </c>
      <c r="BC23" s="24">
        <f t="shared" si="9"/>
        <v>34336.45923205306</v>
      </c>
      <c r="BD23" s="24">
        <f t="shared" si="9"/>
        <v>34336.45923205306</v>
      </c>
      <c r="BE23" s="24">
        <f t="shared" si="9"/>
        <v>34336.45923205306</v>
      </c>
      <c r="BF23" s="24">
        <f t="shared" si="9"/>
        <v>34336.45923205306</v>
      </c>
      <c r="BG23" s="24">
        <f t="shared" si="9"/>
        <v>34336.45923205306</v>
      </c>
      <c r="BH23" s="24">
        <f t="shared" si="9"/>
        <v>34336.45923205306</v>
      </c>
      <c r="BI23" s="24">
        <f t="shared" si="9"/>
        <v>34336.45923205306</v>
      </c>
      <c r="BJ23" s="24">
        <f t="shared" si="9"/>
        <v>34336.45923205306</v>
      </c>
      <c r="BK23" s="24">
        <f t="shared" si="9"/>
        <v>34336.45923205306</v>
      </c>
      <c r="BL23" s="24">
        <f t="shared" si="9"/>
        <v>34336.45923205306</v>
      </c>
      <c r="BM23" s="24">
        <f t="shared" si="9"/>
        <v>34336.45923205306</v>
      </c>
      <c r="BN23" s="24">
        <f t="shared" si="9"/>
        <v>34336.45923205306</v>
      </c>
      <c r="BO23" s="24"/>
      <c r="BP23" s="4"/>
      <c r="BQ23" s="42">
        <f ca="1" t="shared" si="8"/>
        <v>1.002855362871256</v>
      </c>
      <c r="BR23" s="4"/>
      <c r="BS23" s="2">
        <v>15</v>
      </c>
      <c r="BT23" s="25">
        <f ca="1" t="shared" si="3"/>
        <v>37064</v>
      </c>
      <c r="BU23" s="22">
        <f t="shared" si="4"/>
        <v>0.5109034267912772</v>
      </c>
      <c r="BW23" s="4">
        <v>16</v>
      </c>
      <c r="BX23">
        <v>1994</v>
      </c>
      <c r="BY23" t="s">
        <v>144</v>
      </c>
      <c r="CB23" s="48">
        <v>34568</v>
      </c>
      <c r="CC23" s="48">
        <v>32791</v>
      </c>
      <c r="CD23" s="23">
        <f t="shared" si="5"/>
        <v>0.5131905164862899</v>
      </c>
      <c r="CF23" s="49">
        <f t="shared" si="6"/>
        <v>67359</v>
      </c>
    </row>
    <row r="24" spans="3:84" ht="12.75">
      <c r="C24" s="1" t="s">
        <v>17</v>
      </c>
      <c r="D24" s="3">
        <f t="shared" si="1"/>
        <v>16</v>
      </c>
      <c r="E24" s="4">
        <v>38999</v>
      </c>
      <c r="F24" s="4">
        <v>41521</v>
      </c>
      <c r="G24" s="4">
        <v>42272</v>
      </c>
      <c r="H24" s="4">
        <v>43297</v>
      </c>
      <c r="I24" s="4">
        <v>44708</v>
      </c>
      <c r="J24" s="4">
        <v>41198</v>
      </c>
      <c r="K24" s="4">
        <v>38120</v>
      </c>
      <c r="L24" s="4">
        <v>36701</v>
      </c>
      <c r="M24" s="4">
        <v>36485</v>
      </c>
      <c r="N24" s="4">
        <v>38703</v>
      </c>
      <c r="O24" s="4">
        <v>38502</v>
      </c>
      <c r="P24" s="4">
        <v>36856</v>
      </c>
      <c r="Q24" s="4">
        <v>36692</v>
      </c>
      <c r="R24" s="4">
        <v>37068</v>
      </c>
      <c r="S24" s="4">
        <v>34244</v>
      </c>
      <c r="T24" s="4">
        <v>32354</v>
      </c>
      <c r="U24" s="4">
        <v>32561</v>
      </c>
      <c r="V24" s="4">
        <v>31371</v>
      </c>
      <c r="W24" s="4">
        <v>30429</v>
      </c>
      <c r="X24" s="4">
        <v>28265</v>
      </c>
      <c r="Y24" s="4">
        <v>28508</v>
      </c>
      <c r="Z24" s="4">
        <v>27470</v>
      </c>
      <c r="AA24" s="4">
        <v>28144</v>
      </c>
      <c r="AB24" s="4">
        <v>29272</v>
      </c>
      <c r="AC24" s="4">
        <v>30262</v>
      </c>
      <c r="AD24" s="4">
        <v>30737</v>
      </c>
      <c r="AE24" s="4">
        <v>32135</v>
      </c>
      <c r="AF24" s="4">
        <v>33291</v>
      </c>
      <c r="AG24" s="4">
        <v>34472</v>
      </c>
      <c r="AH24" s="54">
        <v>34634</v>
      </c>
      <c r="AI24" s="54">
        <v>36487</v>
      </c>
      <c r="AJ24" s="62">
        <v>36169</v>
      </c>
      <c r="AK24" s="24">
        <f t="shared" si="9"/>
        <v>37247.08694146674</v>
      </c>
      <c r="AL24" s="24">
        <f t="shared" si="9"/>
        <v>37351.425272143984</v>
      </c>
      <c r="AM24" s="24">
        <f t="shared" si="9"/>
        <v>36021.74910377007</v>
      </c>
      <c r="AN24" s="24">
        <f t="shared" si="9"/>
        <v>35819.692825132675</v>
      </c>
      <c r="AO24" s="24">
        <f t="shared" si="9"/>
        <v>35086.25378394519</v>
      </c>
      <c r="AP24" s="24">
        <f t="shared" si="9"/>
        <v>34776.243884643</v>
      </c>
      <c r="AQ24" s="24">
        <f t="shared" si="9"/>
        <v>35241.06351935415</v>
      </c>
      <c r="AR24" s="24">
        <f t="shared" si="9"/>
        <v>34264.82926515569</v>
      </c>
      <c r="AS24" s="24">
        <f t="shared" si="9"/>
        <v>33976.03562328662</v>
      </c>
      <c r="AT24" s="24">
        <f t="shared" si="9"/>
        <v>34193.86573993475</v>
      </c>
      <c r="AU24" s="24">
        <f t="shared" si="9"/>
        <v>34155.86591593191</v>
      </c>
      <c r="AV24" s="24">
        <f aca="true" t="shared" si="10" ref="AJ24:BN31">AU23*$BQ24</f>
        <v>34099.693213110106</v>
      </c>
      <c r="AW24" s="24">
        <f t="shared" si="10"/>
        <v>34903.28757190361</v>
      </c>
      <c r="AX24" s="24">
        <f t="shared" si="10"/>
        <v>34315.83764252603</v>
      </c>
      <c r="AY24" s="24">
        <f t="shared" si="10"/>
        <v>35084.78371584486</v>
      </c>
      <c r="AZ24" s="24">
        <f t="shared" si="10"/>
        <v>33760.80574597476</v>
      </c>
      <c r="BA24" s="24">
        <f t="shared" si="10"/>
        <v>34506.072800518254</v>
      </c>
      <c r="BB24" s="24">
        <f t="shared" si="10"/>
        <v>34506.072800518254</v>
      </c>
      <c r="BC24" s="24">
        <f t="shared" si="10"/>
        <v>34506.072800518254</v>
      </c>
      <c r="BD24" s="24">
        <f t="shared" si="10"/>
        <v>34506.072800518254</v>
      </c>
      <c r="BE24" s="24">
        <f t="shared" si="10"/>
        <v>34506.072800518254</v>
      </c>
      <c r="BF24" s="24">
        <f t="shared" si="10"/>
        <v>34506.072800518254</v>
      </c>
      <c r="BG24" s="24">
        <f t="shared" si="10"/>
        <v>34506.072800518254</v>
      </c>
      <c r="BH24" s="24">
        <f t="shared" si="10"/>
        <v>34506.072800518254</v>
      </c>
      <c r="BI24" s="24">
        <f t="shared" si="10"/>
        <v>34506.072800518254</v>
      </c>
      <c r="BJ24" s="24">
        <f t="shared" si="10"/>
        <v>34506.072800518254</v>
      </c>
      <c r="BK24" s="24">
        <f t="shared" si="10"/>
        <v>34506.072800518254</v>
      </c>
      <c r="BL24" s="24">
        <f t="shared" si="10"/>
        <v>34506.072800518254</v>
      </c>
      <c r="BM24" s="24">
        <f t="shared" si="10"/>
        <v>34506.072800518254</v>
      </c>
      <c r="BN24" s="24">
        <f t="shared" si="10"/>
        <v>34506.072800518254</v>
      </c>
      <c r="BO24" s="24"/>
      <c r="BP24" s="4"/>
      <c r="BQ24" s="42">
        <f ca="1" t="shared" si="8"/>
        <v>1.0049397512806697</v>
      </c>
      <c r="BR24" s="4"/>
      <c r="BS24" s="2">
        <v>16</v>
      </c>
      <c r="BT24" s="25">
        <f ca="1" t="shared" si="3"/>
        <v>36169</v>
      </c>
      <c r="BU24" s="22">
        <f t="shared" si="4"/>
        <v>0.5131664822224113</v>
      </c>
      <c r="BW24" s="4">
        <v>17</v>
      </c>
      <c r="BX24">
        <v>1995</v>
      </c>
      <c r="BY24" t="s">
        <v>145</v>
      </c>
      <c r="CB24" s="48">
        <v>35612</v>
      </c>
      <c r="CC24" s="48">
        <v>34093</v>
      </c>
      <c r="CD24" s="23">
        <f t="shared" si="5"/>
        <v>0.5108959185137365</v>
      </c>
      <c r="CF24" s="49">
        <f t="shared" si="6"/>
        <v>69705</v>
      </c>
    </row>
    <row r="25" spans="3:84" ht="12.75">
      <c r="C25" s="1" t="s">
        <v>18</v>
      </c>
      <c r="D25" s="3">
        <f t="shared" si="1"/>
        <v>17</v>
      </c>
      <c r="E25" s="4">
        <v>38339</v>
      </c>
      <c r="F25" s="4">
        <v>39106</v>
      </c>
      <c r="G25" s="4">
        <v>41581</v>
      </c>
      <c r="H25" s="4">
        <v>42306</v>
      </c>
      <c r="I25" s="4">
        <v>43326</v>
      </c>
      <c r="J25" s="4">
        <v>44784</v>
      </c>
      <c r="K25" s="4">
        <v>41282</v>
      </c>
      <c r="L25" s="4">
        <v>38283</v>
      </c>
      <c r="M25" s="4">
        <v>36953</v>
      </c>
      <c r="N25" s="4">
        <v>36597</v>
      </c>
      <c r="O25" s="4">
        <v>38795</v>
      </c>
      <c r="P25" s="4">
        <v>38573</v>
      </c>
      <c r="Q25" s="4">
        <v>36950</v>
      </c>
      <c r="R25" s="4">
        <v>36759</v>
      </c>
      <c r="S25" s="4">
        <v>37210</v>
      </c>
      <c r="T25" s="4">
        <v>34371</v>
      </c>
      <c r="U25" s="4">
        <v>32493</v>
      </c>
      <c r="V25" s="4">
        <v>32789</v>
      </c>
      <c r="W25" s="4">
        <v>31566</v>
      </c>
      <c r="X25" s="4">
        <v>30601</v>
      </c>
      <c r="Y25" s="4">
        <v>28475</v>
      </c>
      <c r="Z25" s="4">
        <v>28706</v>
      </c>
      <c r="AA25" s="4">
        <v>27680</v>
      </c>
      <c r="AB25" s="4">
        <v>28429</v>
      </c>
      <c r="AC25" s="4">
        <v>29506</v>
      </c>
      <c r="AD25" s="4">
        <v>30486</v>
      </c>
      <c r="AE25" s="4">
        <v>30925</v>
      </c>
      <c r="AF25" s="4">
        <v>32320</v>
      </c>
      <c r="AG25" s="4">
        <v>33443</v>
      </c>
      <c r="AH25" s="54">
        <v>34652</v>
      </c>
      <c r="AI25" s="54">
        <v>34853</v>
      </c>
      <c r="AJ25" s="62">
        <v>36576</v>
      </c>
      <c r="AK25" s="24">
        <f t="shared" si="10"/>
        <v>36337.59721489483</v>
      </c>
      <c r="AL25" s="24">
        <f t="shared" si="10"/>
        <v>37420.70952216504</v>
      </c>
      <c r="AM25" s="24">
        <f t="shared" si="10"/>
        <v>37525.53421276263</v>
      </c>
      <c r="AN25" s="24">
        <f t="shared" si="10"/>
        <v>36189.65992725249</v>
      </c>
      <c r="AO25" s="24">
        <f t="shared" si="10"/>
        <v>35986.661788850375</v>
      </c>
      <c r="AP25" s="24">
        <f t="shared" si="10"/>
        <v>35249.80391441787</v>
      </c>
      <c r="AQ25" s="24">
        <f t="shared" si="10"/>
        <v>34938.34894321399</v>
      </c>
      <c r="AR25" s="24">
        <f t="shared" si="10"/>
        <v>35405.335275811194</v>
      </c>
      <c r="AS25" s="24">
        <f t="shared" si="10"/>
        <v>34424.55042921751</v>
      </c>
      <c r="AT25" s="24">
        <f t="shared" si="10"/>
        <v>34134.410612345026</v>
      </c>
      <c r="AU25" s="24">
        <f t="shared" si="10"/>
        <v>34353.25611650697</v>
      </c>
      <c r="AV25" s="24">
        <f t="shared" si="10"/>
        <v>34315.079161134905</v>
      </c>
      <c r="AW25" s="24">
        <f t="shared" si="10"/>
        <v>34258.64461636976</v>
      </c>
      <c r="AX25" s="24">
        <f t="shared" si="10"/>
        <v>35065.9848285404</v>
      </c>
      <c r="AY25" s="24">
        <f t="shared" si="10"/>
        <v>34475.79657568185</v>
      </c>
      <c r="AZ25" s="24">
        <f t="shared" si="10"/>
        <v>35248.32699378118</v>
      </c>
      <c r="BA25" s="24">
        <f t="shared" si="10"/>
        <v>33918.17746820585</v>
      </c>
      <c r="BB25" s="24">
        <f t="shared" si="10"/>
        <v>34666.91849078134</v>
      </c>
      <c r="BC25" s="24">
        <f t="shared" si="10"/>
        <v>34666.91849078134</v>
      </c>
      <c r="BD25" s="24">
        <f t="shared" si="10"/>
        <v>34666.91849078134</v>
      </c>
      <c r="BE25" s="24">
        <f t="shared" si="10"/>
        <v>34666.91849078134</v>
      </c>
      <c r="BF25" s="24">
        <f t="shared" si="10"/>
        <v>34666.91849078134</v>
      </c>
      <c r="BG25" s="24">
        <f t="shared" si="10"/>
        <v>34666.91849078134</v>
      </c>
      <c r="BH25" s="24">
        <f t="shared" si="10"/>
        <v>34666.91849078134</v>
      </c>
      <c r="BI25" s="24">
        <f t="shared" si="10"/>
        <v>34666.91849078134</v>
      </c>
      <c r="BJ25" s="24">
        <f t="shared" si="10"/>
        <v>34666.91849078134</v>
      </c>
      <c r="BK25" s="24">
        <f t="shared" si="10"/>
        <v>34666.91849078134</v>
      </c>
      <c r="BL25" s="24">
        <f t="shared" si="10"/>
        <v>34666.91849078134</v>
      </c>
      <c r="BM25" s="24">
        <f t="shared" si="10"/>
        <v>34666.91849078134</v>
      </c>
      <c r="BN25" s="24">
        <f t="shared" si="10"/>
        <v>34666.91849078134</v>
      </c>
      <c r="BO25" s="24"/>
      <c r="BP25" s="4"/>
      <c r="BQ25" s="42">
        <f ca="1" t="shared" si="8"/>
        <v>1.004661373410789</v>
      </c>
      <c r="BR25" s="4"/>
      <c r="BS25" s="2">
        <v>17</v>
      </c>
      <c r="BT25" s="25">
        <f ca="1" t="shared" si="3"/>
        <v>36576</v>
      </c>
      <c r="BU25" s="22">
        <f t="shared" si="4"/>
        <v>0.5139677364959812</v>
      </c>
      <c r="BW25" s="4">
        <v>18</v>
      </c>
      <c r="BX25">
        <v>1996</v>
      </c>
      <c r="BY25" t="s">
        <v>146</v>
      </c>
      <c r="CB25" s="48">
        <v>36054</v>
      </c>
      <c r="CC25" s="48">
        <v>34051</v>
      </c>
      <c r="CD25" s="23">
        <f t="shared" si="5"/>
        <v>0.5142857142857142</v>
      </c>
      <c r="CF25" s="49">
        <f t="shared" si="6"/>
        <v>70105</v>
      </c>
    </row>
    <row r="26" spans="3:84" ht="12.75">
      <c r="C26" s="1" t="s">
        <v>19</v>
      </c>
      <c r="D26" s="3">
        <f t="shared" si="1"/>
        <v>18</v>
      </c>
      <c r="E26" s="4">
        <v>38335</v>
      </c>
      <c r="F26" s="4">
        <v>38485</v>
      </c>
      <c r="G26" s="4">
        <v>39187</v>
      </c>
      <c r="H26" s="4">
        <v>41662</v>
      </c>
      <c r="I26" s="4">
        <v>42408</v>
      </c>
      <c r="J26" s="4">
        <v>43364</v>
      </c>
      <c r="K26" s="4">
        <v>44896</v>
      </c>
      <c r="L26" s="4">
        <v>41440</v>
      </c>
      <c r="M26" s="4">
        <v>38582</v>
      </c>
      <c r="N26" s="4">
        <v>37092</v>
      </c>
      <c r="O26" s="4">
        <v>36631</v>
      </c>
      <c r="P26" s="4">
        <v>38849</v>
      </c>
      <c r="Q26" s="4">
        <v>38669</v>
      </c>
      <c r="R26" s="4">
        <v>37110</v>
      </c>
      <c r="S26" s="4">
        <v>37018</v>
      </c>
      <c r="T26" s="4">
        <v>37360</v>
      </c>
      <c r="U26" s="4">
        <v>34471</v>
      </c>
      <c r="V26" s="4">
        <v>32721</v>
      </c>
      <c r="W26" s="4">
        <v>33000</v>
      </c>
      <c r="X26" s="4">
        <v>31645</v>
      </c>
      <c r="Y26" s="4">
        <v>30662</v>
      </c>
      <c r="Z26" s="4">
        <v>28504</v>
      </c>
      <c r="AA26" s="4">
        <v>28733</v>
      </c>
      <c r="AB26" s="4">
        <v>27731</v>
      </c>
      <c r="AC26" s="4">
        <v>28490</v>
      </c>
      <c r="AD26" s="4">
        <v>29534</v>
      </c>
      <c r="AE26" s="4">
        <v>30496</v>
      </c>
      <c r="AF26" s="4">
        <v>30921</v>
      </c>
      <c r="AG26" s="4">
        <v>32312</v>
      </c>
      <c r="AH26" s="54">
        <v>33490</v>
      </c>
      <c r="AI26" s="54">
        <v>34695</v>
      </c>
      <c r="AJ26" s="62">
        <v>34915</v>
      </c>
      <c r="AK26" s="24">
        <f t="shared" si="10"/>
        <v>36629.95186623389</v>
      </c>
      <c r="AL26" s="24">
        <f t="shared" si="10"/>
        <v>36391.19742224935</v>
      </c>
      <c r="AM26" s="24">
        <f t="shared" si="10"/>
        <v>37475.90738728198</v>
      </c>
      <c r="AN26" s="24">
        <f t="shared" si="10"/>
        <v>37580.8867007931</v>
      </c>
      <c r="AO26" s="24">
        <f t="shared" si="10"/>
        <v>36243.041917941606</v>
      </c>
      <c r="AP26" s="24">
        <f t="shared" si="10"/>
        <v>36039.744344707666</v>
      </c>
      <c r="AQ26" s="24">
        <f t="shared" si="10"/>
        <v>35301.79955925496</v>
      </c>
      <c r="AR26" s="24">
        <f t="shared" si="10"/>
        <v>34989.88517267094</v>
      </c>
      <c r="AS26" s="24">
        <f t="shared" si="10"/>
        <v>35457.560339043004</v>
      </c>
      <c r="AT26" s="24">
        <f t="shared" si="10"/>
        <v>34475.32877403157</v>
      </c>
      <c r="AU26" s="24">
        <f t="shared" si="10"/>
        <v>34184.760982952255</v>
      </c>
      <c r="AV26" s="24">
        <f t="shared" si="10"/>
        <v>34403.92929779241</v>
      </c>
      <c r="AW26" s="24">
        <f t="shared" si="10"/>
        <v>34365.69602904575</v>
      </c>
      <c r="AX26" s="24">
        <f t="shared" si="10"/>
        <v>34309.17823983041</v>
      </c>
      <c r="AY26" s="24">
        <f t="shared" si="10"/>
        <v>35117.70932883647</v>
      </c>
      <c r="AZ26" s="24">
        <f t="shared" si="10"/>
        <v>34526.650511737134</v>
      </c>
      <c r="BA26" s="24">
        <f t="shared" si="10"/>
        <v>35300.320460068826</v>
      </c>
      <c r="BB26" s="24">
        <f t="shared" si="10"/>
        <v>33968.20888152776</v>
      </c>
      <c r="BC26" s="24">
        <f t="shared" si="10"/>
        <v>34718.05434350323</v>
      </c>
      <c r="BD26" s="24">
        <f t="shared" si="10"/>
        <v>34718.05434350323</v>
      </c>
      <c r="BE26" s="24">
        <f t="shared" si="10"/>
        <v>34718.05434350323</v>
      </c>
      <c r="BF26" s="24">
        <f t="shared" si="10"/>
        <v>34718.05434350323</v>
      </c>
      <c r="BG26" s="24">
        <f t="shared" si="10"/>
        <v>34718.05434350323</v>
      </c>
      <c r="BH26" s="24">
        <f t="shared" si="10"/>
        <v>34718.05434350323</v>
      </c>
      <c r="BI26" s="24">
        <f t="shared" si="10"/>
        <v>34718.05434350323</v>
      </c>
      <c r="BJ26" s="24">
        <f t="shared" si="10"/>
        <v>34718.05434350323</v>
      </c>
      <c r="BK26" s="24">
        <f t="shared" si="10"/>
        <v>34718.05434350323</v>
      </c>
      <c r="BL26" s="24">
        <f t="shared" si="10"/>
        <v>34718.05434350323</v>
      </c>
      <c r="BM26" s="24">
        <f t="shared" si="10"/>
        <v>34718.05434350323</v>
      </c>
      <c r="BN26" s="24">
        <f t="shared" si="10"/>
        <v>34718.05434350323</v>
      </c>
      <c r="BO26" s="24"/>
      <c r="BP26" s="4"/>
      <c r="BQ26" s="42">
        <f ca="1" t="shared" si="8"/>
        <v>1.001475061959588</v>
      </c>
      <c r="BR26" s="4"/>
      <c r="BS26" s="2">
        <v>18</v>
      </c>
      <c r="BT26" s="25">
        <f ca="1" t="shared" si="3"/>
        <v>34915</v>
      </c>
      <c r="BU26" s="22">
        <f t="shared" si="4"/>
        <v>0.5123182345086645</v>
      </c>
      <c r="BW26" s="4">
        <v>19</v>
      </c>
      <c r="BX26">
        <v>1997</v>
      </c>
      <c r="BY26" t="s">
        <v>147</v>
      </c>
      <c r="CB26" s="48">
        <v>34853</v>
      </c>
      <c r="CC26" s="48">
        <v>32938</v>
      </c>
      <c r="CD26" s="23">
        <f t="shared" si="5"/>
        <v>0.5141242937853108</v>
      </c>
      <c r="CF26" s="49">
        <f t="shared" si="6"/>
        <v>67791</v>
      </c>
    </row>
    <row r="27" spans="3:84" ht="12.75">
      <c r="C27" s="1" t="s">
        <v>20</v>
      </c>
      <c r="D27" s="3">
        <f t="shared" si="1"/>
        <v>19</v>
      </c>
      <c r="E27" s="4">
        <v>37420</v>
      </c>
      <c r="F27" s="4">
        <v>38448</v>
      </c>
      <c r="G27" s="4">
        <v>38525</v>
      </c>
      <c r="H27" s="4">
        <v>39155</v>
      </c>
      <c r="I27" s="4">
        <v>41630</v>
      </c>
      <c r="J27" s="4">
        <v>42428</v>
      </c>
      <c r="K27" s="4">
        <v>43456</v>
      </c>
      <c r="L27" s="4">
        <v>44945</v>
      </c>
      <c r="M27" s="4">
        <v>41772</v>
      </c>
      <c r="N27" s="4">
        <v>38651</v>
      </c>
      <c r="O27" s="4">
        <v>37067</v>
      </c>
      <c r="P27" s="4">
        <v>36624</v>
      </c>
      <c r="Q27" s="4">
        <v>38856</v>
      </c>
      <c r="R27" s="4">
        <v>38713</v>
      </c>
      <c r="S27" s="4">
        <v>37101</v>
      </c>
      <c r="T27" s="4">
        <v>36979</v>
      </c>
      <c r="U27" s="4">
        <v>37332</v>
      </c>
      <c r="V27" s="4">
        <v>34624</v>
      </c>
      <c r="W27" s="4">
        <v>32814</v>
      </c>
      <c r="X27" s="4">
        <v>33003</v>
      </c>
      <c r="Y27" s="4">
        <v>31714</v>
      </c>
      <c r="Z27" s="4">
        <v>30686</v>
      </c>
      <c r="AA27" s="4">
        <v>28548</v>
      </c>
      <c r="AB27" s="4">
        <v>28803</v>
      </c>
      <c r="AC27" s="4">
        <v>27876</v>
      </c>
      <c r="AD27" s="4">
        <v>28537</v>
      </c>
      <c r="AE27" s="4">
        <v>29568</v>
      </c>
      <c r="AF27" s="4">
        <v>30580</v>
      </c>
      <c r="AG27" s="4">
        <v>31012</v>
      </c>
      <c r="AH27" s="54">
        <v>32550</v>
      </c>
      <c r="AI27" s="54">
        <v>33891</v>
      </c>
      <c r="AJ27" s="62">
        <v>35233</v>
      </c>
      <c r="AK27" s="24">
        <f t="shared" si="10"/>
        <v>35320.54895850253</v>
      </c>
      <c r="AL27" s="24">
        <f t="shared" si="10"/>
        <v>37055.4205424289</v>
      </c>
      <c r="AM27" s="24">
        <f t="shared" si="10"/>
        <v>36813.892888760965</v>
      </c>
      <c r="AN27" s="24">
        <f t="shared" si="10"/>
        <v>37911.20210903049</v>
      </c>
      <c r="AO27" s="24">
        <f t="shared" si="10"/>
        <v>38017.40079104394</v>
      </c>
      <c r="AP27" s="24">
        <f t="shared" si="10"/>
        <v>36664.016510603346</v>
      </c>
      <c r="AQ27" s="24">
        <f t="shared" si="10"/>
        <v>36458.35757064762</v>
      </c>
      <c r="AR27" s="24">
        <f t="shared" si="10"/>
        <v>35711.841319086576</v>
      </c>
      <c r="AS27" s="24">
        <f t="shared" si="10"/>
        <v>35396.30394654749</v>
      </c>
      <c r="AT27" s="24">
        <f t="shared" si="10"/>
        <v>35869.41131044611</v>
      </c>
      <c r="AU27" s="24">
        <f t="shared" si="10"/>
        <v>34875.77080978528</v>
      </c>
      <c r="AV27" s="24">
        <f t="shared" si="10"/>
        <v>34581.82798032571</v>
      </c>
      <c r="AW27" s="24">
        <f t="shared" si="10"/>
        <v>34803.54200565763</v>
      </c>
      <c r="AX27" s="24">
        <f t="shared" si="10"/>
        <v>34764.86464519336</v>
      </c>
      <c r="AY27" s="24">
        <f t="shared" si="10"/>
        <v>34707.690383672336</v>
      </c>
      <c r="AZ27" s="24">
        <f t="shared" si="10"/>
        <v>35525.61282141284</v>
      </c>
      <c r="BA27" s="24">
        <f t="shared" si="10"/>
        <v>34927.688665986476</v>
      </c>
      <c r="BB27" s="24">
        <f t="shared" si="10"/>
        <v>35710.34503968751</v>
      </c>
      <c r="BC27" s="24">
        <f t="shared" si="10"/>
        <v>34362.76055657</v>
      </c>
      <c r="BD27" s="24">
        <f t="shared" si="10"/>
        <v>35121.31571484053</v>
      </c>
      <c r="BE27" s="24">
        <f t="shared" si="10"/>
        <v>35121.31571484053</v>
      </c>
      <c r="BF27" s="24">
        <f t="shared" si="10"/>
        <v>35121.31571484053</v>
      </c>
      <c r="BG27" s="24">
        <f t="shared" si="10"/>
        <v>35121.31571484053</v>
      </c>
      <c r="BH27" s="24">
        <f t="shared" si="10"/>
        <v>35121.31571484053</v>
      </c>
      <c r="BI27" s="24">
        <f t="shared" si="10"/>
        <v>35121.31571484053</v>
      </c>
      <c r="BJ27" s="24">
        <f t="shared" si="10"/>
        <v>35121.31571484053</v>
      </c>
      <c r="BK27" s="24">
        <f t="shared" si="10"/>
        <v>35121.31571484053</v>
      </c>
      <c r="BL27" s="24">
        <f t="shared" si="10"/>
        <v>35121.31571484053</v>
      </c>
      <c r="BM27" s="24">
        <f t="shared" si="10"/>
        <v>35121.31571484053</v>
      </c>
      <c r="BN27" s="24">
        <f t="shared" si="10"/>
        <v>35121.31571484053</v>
      </c>
      <c r="BO27" s="24"/>
      <c r="BP27" s="4"/>
      <c r="BQ27" s="42">
        <f ca="1" t="shared" si="8"/>
        <v>1.0116153217385802</v>
      </c>
      <c r="BR27" s="4"/>
      <c r="BS27" s="2">
        <v>19</v>
      </c>
      <c r="BT27" s="25">
        <f ca="1" t="shared" si="3"/>
        <v>35233</v>
      </c>
      <c r="BU27" s="22">
        <f t="shared" si="4"/>
        <v>0.5137129109863673</v>
      </c>
      <c r="BW27" s="4">
        <v>20</v>
      </c>
      <c r="BX27">
        <v>1998</v>
      </c>
      <c r="BY27" t="s">
        <v>154</v>
      </c>
      <c r="CB27" s="48">
        <v>34774</v>
      </c>
      <c r="CC27" s="48">
        <v>32868</v>
      </c>
      <c r="CD27" s="23">
        <f t="shared" si="5"/>
        <v>0.5140888796901334</v>
      </c>
      <c r="CF27" s="49">
        <f t="shared" si="6"/>
        <v>67642</v>
      </c>
    </row>
    <row r="28" spans="3:84" ht="12.75">
      <c r="C28" s="1" t="s">
        <v>21</v>
      </c>
      <c r="D28" s="3">
        <f t="shared" si="1"/>
        <v>20</v>
      </c>
      <c r="E28" s="4">
        <v>37813</v>
      </c>
      <c r="F28" s="4">
        <v>37470</v>
      </c>
      <c r="G28" s="4">
        <v>38439</v>
      </c>
      <c r="H28" s="4">
        <v>38460</v>
      </c>
      <c r="I28" s="4">
        <v>39155</v>
      </c>
      <c r="J28" s="4">
        <v>41663</v>
      </c>
      <c r="K28" s="4">
        <v>42536</v>
      </c>
      <c r="L28" s="4">
        <v>43670</v>
      </c>
      <c r="M28" s="4">
        <v>45335</v>
      </c>
      <c r="N28" s="4">
        <v>41882</v>
      </c>
      <c r="O28" s="4">
        <v>38641</v>
      </c>
      <c r="P28" s="4">
        <v>37089</v>
      </c>
      <c r="Q28" s="4">
        <v>36777</v>
      </c>
      <c r="R28" s="4">
        <v>38996</v>
      </c>
      <c r="S28" s="4">
        <v>38855</v>
      </c>
      <c r="T28" s="4">
        <v>37235</v>
      </c>
      <c r="U28" s="4">
        <v>37067</v>
      </c>
      <c r="V28" s="4">
        <v>37544</v>
      </c>
      <c r="W28" s="4">
        <v>34771</v>
      </c>
      <c r="X28" s="4">
        <v>32990</v>
      </c>
      <c r="Y28" s="4">
        <v>33132</v>
      </c>
      <c r="Z28" s="4">
        <v>31905</v>
      </c>
      <c r="AA28" s="4">
        <v>30829</v>
      </c>
      <c r="AB28" s="4">
        <v>28740</v>
      </c>
      <c r="AC28" s="4">
        <v>29014</v>
      </c>
      <c r="AD28" s="4">
        <v>28054</v>
      </c>
      <c r="AE28" s="4">
        <v>28750</v>
      </c>
      <c r="AF28" s="4">
        <v>29882</v>
      </c>
      <c r="AG28" s="4">
        <v>30928</v>
      </c>
      <c r="AH28" s="54">
        <v>31662</v>
      </c>
      <c r="AI28" s="54">
        <v>33189</v>
      </c>
      <c r="AJ28" s="62">
        <v>34474</v>
      </c>
      <c r="AK28" s="24">
        <f t="shared" si="10"/>
        <v>35911.74227650014</v>
      </c>
      <c r="AL28" s="24">
        <f t="shared" si="10"/>
        <v>36000.97781234207</v>
      </c>
      <c r="AM28" s="24">
        <f t="shared" si="10"/>
        <v>37769.27064022467</v>
      </c>
      <c r="AN28" s="24">
        <f t="shared" si="10"/>
        <v>37523.090103478695</v>
      </c>
      <c r="AO28" s="24">
        <f t="shared" si="10"/>
        <v>38641.53831725404</v>
      </c>
      <c r="AP28" s="24">
        <f t="shared" si="10"/>
        <v>38749.78285216651</v>
      </c>
      <c r="AQ28" s="24">
        <f t="shared" si="10"/>
        <v>37370.326448219945</v>
      </c>
      <c r="AR28" s="24">
        <f t="shared" si="10"/>
        <v>37160.70561409999</v>
      </c>
      <c r="AS28" s="24">
        <f t="shared" si="10"/>
        <v>36399.80818182686</v>
      </c>
      <c r="AT28" s="24">
        <f t="shared" si="10"/>
        <v>36078.19217407198</v>
      </c>
      <c r="AU28" s="24">
        <f t="shared" si="10"/>
        <v>36560.413663057916</v>
      </c>
      <c r="AV28" s="24">
        <f t="shared" si="10"/>
        <v>35547.63128360615</v>
      </c>
      <c r="AW28" s="24">
        <f t="shared" si="10"/>
        <v>35248.025824645025</v>
      </c>
      <c r="AX28" s="24">
        <f t="shared" si="10"/>
        <v>35474.011035578114</v>
      </c>
      <c r="AY28" s="24">
        <f t="shared" si="10"/>
        <v>35434.58857933174</v>
      </c>
      <c r="AZ28" s="24">
        <f t="shared" si="10"/>
        <v>35376.31289050047</v>
      </c>
      <c r="BA28" s="24">
        <f t="shared" si="10"/>
        <v>36209.992105619924</v>
      </c>
      <c r="BB28" s="24">
        <f t="shared" si="10"/>
        <v>35600.54930567199</v>
      </c>
      <c r="BC28" s="24">
        <f t="shared" si="10"/>
        <v>36398.283077516906</v>
      </c>
      <c r="BD28" s="24">
        <f t="shared" si="10"/>
        <v>35024.73820045486</v>
      </c>
      <c r="BE28" s="24">
        <f t="shared" si="10"/>
        <v>35797.90646163958</v>
      </c>
      <c r="BF28" s="24">
        <f t="shared" si="10"/>
        <v>35797.90646163958</v>
      </c>
      <c r="BG28" s="24">
        <f t="shared" si="10"/>
        <v>35797.90646163958</v>
      </c>
      <c r="BH28" s="24">
        <f t="shared" si="10"/>
        <v>35797.90646163958</v>
      </c>
      <c r="BI28" s="24">
        <f t="shared" si="10"/>
        <v>35797.90646163958</v>
      </c>
      <c r="BJ28" s="24">
        <f t="shared" si="10"/>
        <v>35797.90646163958</v>
      </c>
      <c r="BK28" s="24">
        <f t="shared" si="10"/>
        <v>35797.90646163958</v>
      </c>
      <c r="BL28" s="24">
        <f t="shared" si="10"/>
        <v>35797.90646163958</v>
      </c>
      <c r="BM28" s="24">
        <f t="shared" si="10"/>
        <v>35797.90646163958</v>
      </c>
      <c r="BN28" s="24">
        <f t="shared" si="10"/>
        <v>35797.90646163958</v>
      </c>
      <c r="BO28" s="24"/>
      <c r="BP28" s="4"/>
      <c r="BQ28" s="42">
        <f ca="1" t="shared" si="8"/>
        <v>1.019264390670682</v>
      </c>
      <c r="BR28" s="4"/>
      <c r="BS28" s="2">
        <v>20</v>
      </c>
      <c r="BT28" s="25">
        <f ca="1" t="shared" si="3"/>
        <v>34474</v>
      </c>
      <c r="BU28" s="22">
        <f t="shared" si="4"/>
        <v>0.5112712819600166</v>
      </c>
      <c r="BW28" s="4">
        <v>21</v>
      </c>
      <c r="BX28">
        <v>1999</v>
      </c>
      <c r="BY28" t="s">
        <v>155</v>
      </c>
      <c r="CB28" s="48">
        <v>34074</v>
      </c>
      <c r="CC28" s="48">
        <v>32131</v>
      </c>
      <c r="CD28" s="23">
        <f t="shared" si="5"/>
        <v>0.5146741182690129</v>
      </c>
      <c r="CF28" s="49">
        <f t="shared" si="6"/>
        <v>66205</v>
      </c>
    </row>
    <row r="29" spans="3:84" ht="12.75">
      <c r="C29" s="1" t="s">
        <v>22</v>
      </c>
      <c r="D29" s="3">
        <f t="shared" si="1"/>
        <v>21</v>
      </c>
      <c r="E29" s="4">
        <v>38077</v>
      </c>
      <c r="F29" s="4">
        <v>37844</v>
      </c>
      <c r="G29" s="4">
        <v>37347</v>
      </c>
      <c r="H29" s="4">
        <v>38326</v>
      </c>
      <c r="I29" s="4">
        <v>38377</v>
      </c>
      <c r="J29" s="4">
        <v>39119</v>
      </c>
      <c r="K29" s="4">
        <v>41681</v>
      </c>
      <c r="L29" s="4">
        <v>42737</v>
      </c>
      <c r="M29" s="4">
        <v>43932</v>
      </c>
      <c r="N29" s="4">
        <v>45329</v>
      </c>
      <c r="O29" s="4">
        <v>41742</v>
      </c>
      <c r="P29" s="4">
        <v>38664</v>
      </c>
      <c r="Q29" s="4">
        <v>37204</v>
      </c>
      <c r="R29" s="4">
        <v>36856</v>
      </c>
      <c r="S29" s="4">
        <v>39124</v>
      </c>
      <c r="T29" s="4">
        <v>39005</v>
      </c>
      <c r="U29" s="4">
        <v>37374</v>
      </c>
      <c r="V29" s="4">
        <v>37378</v>
      </c>
      <c r="W29" s="4">
        <v>37741</v>
      </c>
      <c r="X29" s="4">
        <v>34945</v>
      </c>
      <c r="Y29" s="4">
        <v>33200</v>
      </c>
      <c r="Z29" s="4">
        <v>33322</v>
      </c>
      <c r="AA29" s="4">
        <v>32021</v>
      </c>
      <c r="AB29" s="4">
        <v>31030</v>
      </c>
      <c r="AC29" s="4">
        <v>29024</v>
      </c>
      <c r="AD29" s="4">
        <v>29331</v>
      </c>
      <c r="AE29" s="4">
        <v>28395</v>
      </c>
      <c r="AF29" s="4">
        <v>29136</v>
      </c>
      <c r="AG29" s="4">
        <v>30375</v>
      </c>
      <c r="AH29" s="54">
        <v>31720</v>
      </c>
      <c r="AI29" s="54">
        <v>32480</v>
      </c>
      <c r="AJ29" s="62">
        <v>33892</v>
      </c>
      <c r="AK29" s="24">
        <f t="shared" si="10"/>
        <v>35308.557698673234</v>
      </c>
      <c r="AL29" s="24">
        <f t="shared" si="10"/>
        <v>36781.105303408025</v>
      </c>
      <c r="AM29" s="24">
        <f t="shared" si="10"/>
        <v>36872.5010818511</v>
      </c>
      <c r="AN29" s="24">
        <f t="shared" si="10"/>
        <v>38683.60131221146</v>
      </c>
      <c r="AO29" s="24">
        <f t="shared" si="10"/>
        <v>38431.46115771864</v>
      </c>
      <c r="AP29" s="24">
        <f t="shared" si="10"/>
        <v>39576.9851261895</v>
      </c>
      <c r="AQ29" s="24">
        <f t="shared" si="10"/>
        <v>39687.85007967686</v>
      </c>
      <c r="AR29" s="24">
        <f t="shared" si="10"/>
        <v>38274.9993506767</v>
      </c>
      <c r="AS29" s="24">
        <f t="shared" si="10"/>
        <v>38060.3039478697</v>
      </c>
      <c r="AT29" s="24">
        <f t="shared" si="10"/>
        <v>37280.9864654137</v>
      </c>
      <c r="AU29" s="24">
        <f t="shared" si="10"/>
        <v>36951.584673726335</v>
      </c>
      <c r="AV29" s="24">
        <f t="shared" si="10"/>
        <v>37445.47993587753</v>
      </c>
      <c r="AW29" s="24">
        <f t="shared" si="10"/>
        <v>36408.17979429047</v>
      </c>
      <c r="AX29" s="24">
        <f t="shared" si="10"/>
        <v>36101.321389853314</v>
      </c>
      <c r="AY29" s="24">
        <f t="shared" si="10"/>
        <v>36332.77732357954</v>
      </c>
      <c r="AZ29" s="24">
        <f t="shared" si="10"/>
        <v>36292.40051581141</v>
      </c>
      <c r="BA29" s="24">
        <f t="shared" si="10"/>
        <v>36232.71407032992</v>
      </c>
      <c r="BB29" s="24">
        <f t="shared" si="10"/>
        <v>37086.57526047988</v>
      </c>
      <c r="BC29" s="24">
        <f t="shared" si="10"/>
        <v>36462.37887288336</v>
      </c>
      <c r="BD29" s="24">
        <f t="shared" si="10"/>
        <v>37279.424440887255</v>
      </c>
      <c r="BE29" s="24">
        <f t="shared" si="10"/>
        <v>35872.62834691899</v>
      </c>
      <c r="BF29" s="24">
        <f t="shared" si="10"/>
        <v>36664.51371446622</v>
      </c>
      <c r="BG29" s="24">
        <f t="shared" si="10"/>
        <v>36664.51371446622</v>
      </c>
      <c r="BH29" s="24">
        <f t="shared" si="10"/>
        <v>36664.51371446622</v>
      </c>
      <c r="BI29" s="24">
        <f t="shared" si="10"/>
        <v>36664.51371446622</v>
      </c>
      <c r="BJ29" s="24">
        <f t="shared" si="10"/>
        <v>36664.51371446622</v>
      </c>
      <c r="BK29" s="24">
        <f t="shared" si="10"/>
        <v>36664.51371446622</v>
      </c>
      <c r="BL29" s="24">
        <f t="shared" si="10"/>
        <v>36664.51371446622</v>
      </c>
      <c r="BM29" s="24">
        <f t="shared" si="10"/>
        <v>36664.51371446622</v>
      </c>
      <c r="BN29" s="24">
        <f t="shared" si="10"/>
        <v>36664.51371446622</v>
      </c>
      <c r="BO29" s="24"/>
      <c r="BP29" s="4"/>
      <c r="BQ29" s="42">
        <f ca="1">1-AVERAGE((INDIRECT($BZ$8&amp;ROW(BP28))-INDIRECT($BZ$9&amp;ROW(BP29)))/INDIRECT($BZ$8&amp;ROW(BP28)),(INDIRECT($BZ$9&amp;ROW(BP28))-INDIRECT($BZ$10&amp;ROW(BP29)))/INDIRECT($BZ$9&amp;ROW(BP28)),(INDIRECT($BZ$10&amp;ROW(BP28))-INDIRECT($BZ$11&amp;ROW(BP29)))/INDIRECT($BZ$10&amp;ROW(BP28)))</f>
        <v>1.0242083221753564</v>
      </c>
      <c r="BR29" s="4"/>
      <c r="BS29" s="2">
        <v>21</v>
      </c>
      <c r="BT29" s="25">
        <f ca="1" t="shared" si="3"/>
        <v>33892</v>
      </c>
      <c r="BU29" s="22">
        <f t="shared" si="4"/>
        <v>0.5094626080420894</v>
      </c>
      <c r="BW29" s="4">
        <v>22</v>
      </c>
      <c r="BX29">
        <v>2000</v>
      </c>
      <c r="BY29" t="s">
        <v>148</v>
      </c>
      <c r="CB29" s="48">
        <v>33906</v>
      </c>
      <c r="CC29" s="48">
        <v>32396</v>
      </c>
      <c r="CD29" s="23">
        <f t="shared" si="5"/>
        <v>0.5113872884679195</v>
      </c>
      <c r="CF29" s="49">
        <f t="shared" si="6"/>
        <v>66302</v>
      </c>
    </row>
    <row r="30" spans="3:84" ht="12.75">
      <c r="C30" s="1" t="s">
        <v>23</v>
      </c>
      <c r="D30" s="3">
        <f t="shared" si="1"/>
        <v>22</v>
      </c>
      <c r="E30" s="4">
        <v>38446</v>
      </c>
      <c r="F30" s="4">
        <v>38098</v>
      </c>
      <c r="G30" s="4">
        <v>37711</v>
      </c>
      <c r="H30" s="4">
        <v>37234</v>
      </c>
      <c r="I30" s="4">
        <v>38282</v>
      </c>
      <c r="J30" s="4">
        <v>38478</v>
      </c>
      <c r="K30" s="4">
        <v>39220</v>
      </c>
      <c r="L30" s="4">
        <v>42022</v>
      </c>
      <c r="M30" s="4">
        <v>43136</v>
      </c>
      <c r="N30" s="4">
        <v>44025</v>
      </c>
      <c r="O30" s="4">
        <v>45205</v>
      </c>
      <c r="P30" s="4">
        <v>41750</v>
      </c>
      <c r="Q30" s="4">
        <v>38835</v>
      </c>
      <c r="R30" s="4">
        <v>37270</v>
      </c>
      <c r="S30" s="4">
        <v>37073</v>
      </c>
      <c r="T30" s="4">
        <v>39287</v>
      </c>
      <c r="U30" s="4">
        <v>39103</v>
      </c>
      <c r="V30" s="4">
        <v>37624</v>
      </c>
      <c r="W30" s="4">
        <v>37547</v>
      </c>
      <c r="X30" s="4">
        <v>37897</v>
      </c>
      <c r="Y30" s="4">
        <v>35197</v>
      </c>
      <c r="Z30" s="4">
        <v>33435</v>
      </c>
      <c r="AA30" s="4">
        <v>33540</v>
      </c>
      <c r="AB30" s="4">
        <v>32272</v>
      </c>
      <c r="AC30" s="4">
        <v>31290</v>
      </c>
      <c r="AD30" s="4">
        <v>29346</v>
      </c>
      <c r="AE30" s="4">
        <v>29671</v>
      </c>
      <c r="AF30" s="4">
        <v>28859</v>
      </c>
      <c r="AG30" s="4">
        <v>29625</v>
      </c>
      <c r="AH30" s="54">
        <v>31140</v>
      </c>
      <c r="AI30" s="54">
        <v>32566</v>
      </c>
      <c r="AJ30" s="62">
        <v>32988</v>
      </c>
      <c r="AK30" s="24">
        <f t="shared" si="10"/>
        <v>34654.52988754533</v>
      </c>
      <c r="AL30" s="24">
        <f t="shared" si="10"/>
        <v>36102.95845788949</v>
      </c>
      <c r="AM30" s="24">
        <f t="shared" si="10"/>
        <v>37608.63664091542</v>
      </c>
      <c r="AN30" s="24">
        <f t="shared" si="10"/>
        <v>37702.088716203136</v>
      </c>
      <c r="AO30" s="24">
        <f t="shared" si="10"/>
        <v>39553.93655824147</v>
      </c>
      <c r="AP30" s="24">
        <f t="shared" si="10"/>
        <v>39296.1235486899</v>
      </c>
      <c r="AQ30" s="24">
        <f t="shared" si="10"/>
        <v>40467.42045068073</v>
      </c>
      <c r="AR30" s="24">
        <f t="shared" si="10"/>
        <v>40580.77973440871</v>
      </c>
      <c r="AS30" s="24">
        <f t="shared" si="10"/>
        <v>39136.14153616794</v>
      </c>
      <c r="AT30" s="24">
        <f t="shared" si="10"/>
        <v>38916.61574089786</v>
      </c>
      <c r="AU30" s="24">
        <f t="shared" si="10"/>
        <v>38119.764537438095</v>
      </c>
      <c r="AV30" s="24">
        <f t="shared" si="10"/>
        <v>37782.951595297156</v>
      </c>
      <c r="AW30" s="24">
        <f t="shared" si="10"/>
        <v>38287.95891630316</v>
      </c>
      <c r="AX30" s="24">
        <f t="shared" si="10"/>
        <v>37227.320749214065</v>
      </c>
      <c r="AY30" s="24">
        <f t="shared" si="10"/>
        <v>36913.55839385552</v>
      </c>
      <c r="AZ30" s="24">
        <f t="shared" si="10"/>
        <v>37150.221812153795</v>
      </c>
      <c r="BA30" s="24">
        <f t="shared" si="10"/>
        <v>37108.93657399835</v>
      </c>
      <c r="BB30" s="24">
        <f t="shared" si="10"/>
        <v>37047.90725413468</v>
      </c>
      <c r="BC30" s="24">
        <f t="shared" si="10"/>
        <v>37920.97931048623</v>
      </c>
      <c r="BD30" s="24">
        <f t="shared" si="10"/>
        <v>37282.739242928656</v>
      </c>
      <c r="BE30" s="24">
        <f t="shared" si="10"/>
        <v>38118.167369208524</v>
      </c>
      <c r="BF30" s="24">
        <f t="shared" si="10"/>
        <v>36679.72002812198</v>
      </c>
      <c r="BG30" s="24">
        <f t="shared" si="10"/>
        <v>37489.421879212954</v>
      </c>
      <c r="BH30" s="24">
        <f t="shared" si="10"/>
        <v>37489.421879212954</v>
      </c>
      <c r="BI30" s="24">
        <f t="shared" si="10"/>
        <v>37489.421879212954</v>
      </c>
      <c r="BJ30" s="24">
        <f t="shared" si="10"/>
        <v>37489.421879212954</v>
      </c>
      <c r="BK30" s="24">
        <f t="shared" si="10"/>
        <v>37489.421879212954</v>
      </c>
      <c r="BL30" s="24">
        <f t="shared" si="10"/>
        <v>37489.421879212954</v>
      </c>
      <c r="BM30" s="24">
        <f t="shared" si="10"/>
        <v>37489.421879212954</v>
      </c>
      <c r="BN30" s="24">
        <f t="shared" si="10"/>
        <v>37489.421879212954</v>
      </c>
      <c r="BO30" s="24"/>
      <c r="BP30" s="4"/>
      <c r="BQ30" s="42">
        <f ca="1" t="shared" si="8"/>
        <v>1.0224988164624493</v>
      </c>
      <c r="BR30" s="4"/>
      <c r="BS30" s="2">
        <v>22</v>
      </c>
      <c r="BT30" s="25">
        <f ca="1" t="shared" si="3"/>
        <v>32988</v>
      </c>
      <c r="BU30" s="22">
        <f t="shared" si="4"/>
        <v>0.5108478513356562</v>
      </c>
      <c r="BW30" s="4">
        <v>23</v>
      </c>
      <c r="BX30">
        <v>2001</v>
      </c>
      <c r="BY30" t="s">
        <v>149</v>
      </c>
      <c r="CB30" s="48">
        <v>34418</v>
      </c>
      <c r="CC30" s="48">
        <v>32672</v>
      </c>
      <c r="CD30" s="23">
        <f t="shared" si="5"/>
        <v>0.5130123714413475</v>
      </c>
      <c r="CF30" s="49">
        <f t="shared" si="6"/>
        <v>67090</v>
      </c>
    </row>
    <row r="31" spans="3:84" ht="12.75">
      <c r="C31" s="1" t="s">
        <v>24</v>
      </c>
      <c r="D31" s="3">
        <f t="shared" si="1"/>
        <v>23</v>
      </c>
      <c r="E31" s="4">
        <v>38557</v>
      </c>
      <c r="F31" s="4">
        <v>38462</v>
      </c>
      <c r="G31" s="4">
        <v>38011</v>
      </c>
      <c r="H31" s="4">
        <v>37655</v>
      </c>
      <c r="I31" s="4">
        <v>37201</v>
      </c>
      <c r="J31" s="4">
        <v>38295</v>
      </c>
      <c r="K31" s="4">
        <v>38524</v>
      </c>
      <c r="L31" s="4">
        <v>39675</v>
      </c>
      <c r="M31" s="4">
        <v>42389</v>
      </c>
      <c r="N31" s="4">
        <v>43247</v>
      </c>
      <c r="O31" s="4">
        <v>43922</v>
      </c>
      <c r="P31" s="4">
        <v>45212</v>
      </c>
      <c r="Q31" s="4">
        <v>41887</v>
      </c>
      <c r="R31" s="4">
        <v>39010</v>
      </c>
      <c r="S31" s="4">
        <v>37404</v>
      </c>
      <c r="T31" s="4">
        <v>37259</v>
      </c>
      <c r="U31" s="4">
        <v>39376</v>
      </c>
      <c r="V31" s="4">
        <v>39459</v>
      </c>
      <c r="W31" s="4">
        <v>37841</v>
      </c>
      <c r="X31" s="4">
        <v>37797</v>
      </c>
      <c r="Y31" s="4">
        <v>38100</v>
      </c>
      <c r="Z31" s="4">
        <v>35357</v>
      </c>
      <c r="AA31" s="4">
        <v>33579</v>
      </c>
      <c r="AB31" s="4">
        <v>33742</v>
      </c>
      <c r="AC31" s="4">
        <v>32420</v>
      </c>
      <c r="AD31" s="4">
        <v>31455</v>
      </c>
      <c r="AE31" s="4">
        <v>29518</v>
      </c>
      <c r="AF31" s="4">
        <v>30012</v>
      </c>
      <c r="AG31" s="4">
        <v>29291</v>
      </c>
      <c r="AH31" s="54">
        <v>30313</v>
      </c>
      <c r="AI31" s="54">
        <v>31849</v>
      </c>
      <c r="AJ31" s="62">
        <v>33000</v>
      </c>
      <c r="AK31" s="24">
        <f t="shared" si="10"/>
        <v>33640.2668317952</v>
      </c>
      <c r="AL31" s="24">
        <f t="shared" si="10"/>
        <v>35339.74876765631</v>
      </c>
      <c r="AM31" s="24">
        <f t="shared" si="10"/>
        <v>36816.81690131622</v>
      </c>
      <c r="AN31" s="24">
        <f t="shared" si="10"/>
        <v>38352.2666357592</v>
      </c>
      <c r="AO31" s="24">
        <f t="shared" si="10"/>
        <v>38447.5665250724</v>
      </c>
      <c r="AP31" s="24">
        <f t="shared" si="10"/>
        <v>40336.030679857584</v>
      </c>
      <c r="AQ31" s="24">
        <f t="shared" si="10"/>
        <v>40073.11997190248</v>
      </c>
      <c r="AR31" s="24">
        <f t="shared" si="10"/>
        <v>41267.57675383004</v>
      </c>
      <c r="AS31" s="24">
        <f t="shared" si="10"/>
        <v>41383.1774738637</v>
      </c>
      <c r="AT31" s="24">
        <f t="shared" si="10"/>
        <v>39909.97465877266</v>
      </c>
      <c r="AU31" s="24">
        <f t="shared" si="10"/>
        <v>39686.108212508945</v>
      </c>
      <c r="AV31" s="24">
        <f t="shared" si="10"/>
        <v>38873.50098837824</v>
      </c>
      <c r="AW31" s="24">
        <f t="shared" si="10"/>
        <v>38530.02829388257</v>
      </c>
      <c r="AX31" s="24">
        <f t="shared" si="10"/>
        <v>39045.021049752955</v>
      </c>
      <c r="AY31" s="24">
        <f t="shared" si="10"/>
        <v>37963.411041481355</v>
      </c>
      <c r="AZ31" s="24">
        <f t="shared" si="10"/>
        <v>37643.44470960207</v>
      </c>
      <c r="BA31" s="24">
        <f t="shared" si="10"/>
        <v>37884.78763857256</v>
      </c>
      <c r="BB31" s="24">
        <f t="shared" si="10"/>
        <v>37842.68607352577</v>
      </c>
      <c r="BC31" s="24">
        <f t="shared" si="10"/>
        <v>37780.45002997125</v>
      </c>
      <c r="BD31" s="24">
        <f t="shared" si="10"/>
        <v>38670.785210614216</v>
      </c>
      <c r="BE31" s="24">
        <f t="shared" si="10"/>
        <v>38019.92531685346</v>
      </c>
      <c r="BF31" s="24">
        <f t="shared" si="10"/>
        <v>38871.87223957813</v>
      </c>
      <c r="BG31" s="24">
        <f t="shared" si="10"/>
        <v>37404.9826925417</v>
      </c>
      <c r="BH31" s="24">
        <f t="shared" si="10"/>
        <v>38230.694658253444</v>
      </c>
      <c r="BI31" s="24">
        <f t="shared" si="10"/>
        <v>38230.694658253444</v>
      </c>
      <c r="BJ31" s="24">
        <f t="shared" si="10"/>
        <v>38230.694658253444</v>
      </c>
      <c r="BK31" s="24">
        <f t="shared" si="10"/>
        <v>38230.694658253444</v>
      </c>
      <c r="BL31" s="24">
        <f t="shared" si="10"/>
        <v>38230.694658253444</v>
      </c>
      <c r="BM31" s="24">
        <f aca="true" t="shared" si="11" ref="AJ31:BN39">BL30*$BQ31</f>
        <v>38230.694658253444</v>
      </c>
      <c r="BN31" s="24">
        <f t="shared" si="11"/>
        <v>38230.694658253444</v>
      </c>
      <c r="BO31" s="24"/>
      <c r="BP31" s="4"/>
      <c r="BQ31" s="42">
        <f ca="1" t="shared" si="8"/>
        <v>1.0197728516974414</v>
      </c>
      <c r="BR31" s="4"/>
      <c r="BS31" s="2">
        <v>23</v>
      </c>
      <c r="BT31" s="25">
        <f ca="1" t="shared" si="3"/>
        <v>33000</v>
      </c>
      <c r="BU31" s="22">
        <f t="shared" si="4"/>
        <v>0.510180418347943</v>
      </c>
      <c r="BW31" s="4">
        <v>24</v>
      </c>
      <c r="BX31">
        <v>2002</v>
      </c>
      <c r="BY31" t="s">
        <v>150</v>
      </c>
      <c r="CB31" s="48">
        <v>33479</v>
      </c>
      <c r="CC31" s="48">
        <v>31991</v>
      </c>
      <c r="CD31" s="23">
        <f t="shared" si="5"/>
        <v>0.5113639835038949</v>
      </c>
      <c r="CF31" s="49">
        <f t="shared" si="6"/>
        <v>65470</v>
      </c>
    </row>
    <row r="32" spans="3:84" ht="12.75">
      <c r="C32" s="1" t="s">
        <v>25</v>
      </c>
      <c r="D32" s="3">
        <f t="shared" si="1"/>
        <v>24</v>
      </c>
      <c r="E32" s="4">
        <v>37845</v>
      </c>
      <c r="F32" s="4">
        <v>38570</v>
      </c>
      <c r="G32" s="4">
        <v>38373</v>
      </c>
      <c r="H32" s="4">
        <v>37947</v>
      </c>
      <c r="I32" s="4">
        <v>37654</v>
      </c>
      <c r="J32" s="4">
        <v>37213</v>
      </c>
      <c r="K32" s="4">
        <v>38428</v>
      </c>
      <c r="L32" s="4">
        <v>38959</v>
      </c>
      <c r="M32" s="4">
        <v>40045</v>
      </c>
      <c r="N32" s="4">
        <v>42448</v>
      </c>
      <c r="O32" s="4">
        <v>43267</v>
      </c>
      <c r="P32" s="4">
        <v>43899</v>
      </c>
      <c r="Q32" s="4">
        <v>45303</v>
      </c>
      <c r="R32" s="4">
        <v>42085</v>
      </c>
      <c r="S32" s="4">
        <v>39228</v>
      </c>
      <c r="T32" s="4">
        <v>37597</v>
      </c>
      <c r="U32" s="4">
        <v>37368</v>
      </c>
      <c r="V32" s="4">
        <v>39616</v>
      </c>
      <c r="W32" s="4">
        <v>39642</v>
      </c>
      <c r="X32" s="4">
        <v>38008</v>
      </c>
      <c r="Y32" s="4">
        <v>37905</v>
      </c>
      <c r="Z32" s="4">
        <v>38198</v>
      </c>
      <c r="AA32" s="4">
        <v>35400</v>
      </c>
      <c r="AB32" s="4">
        <v>33674</v>
      </c>
      <c r="AC32" s="4">
        <v>33844</v>
      </c>
      <c r="AD32" s="4">
        <v>32525</v>
      </c>
      <c r="AE32" s="4">
        <v>31609</v>
      </c>
      <c r="AF32" s="4">
        <v>29751</v>
      </c>
      <c r="AG32" s="4">
        <v>30316</v>
      </c>
      <c r="AH32" s="54">
        <v>29713</v>
      </c>
      <c r="AI32" s="54">
        <v>30904</v>
      </c>
      <c r="AJ32" s="62">
        <v>32064</v>
      </c>
      <c r="AK32" s="24">
        <f t="shared" si="11"/>
        <v>33447.19780401506</v>
      </c>
      <c r="AL32" s="24">
        <f t="shared" si="11"/>
        <v>34096.14117887578</v>
      </c>
      <c r="AM32" s="24">
        <f t="shared" si="11"/>
        <v>35818.653556848425</v>
      </c>
      <c r="AN32" s="24">
        <f t="shared" si="11"/>
        <v>37315.738103409945</v>
      </c>
      <c r="AO32" s="24">
        <f t="shared" si="11"/>
        <v>38871.99540601713</v>
      </c>
      <c r="AP32" s="24">
        <f t="shared" si="11"/>
        <v>38968.58674688256</v>
      </c>
      <c r="AQ32" s="24">
        <f t="shared" si="11"/>
        <v>40882.64232660656</v>
      </c>
      <c r="AR32" s="24">
        <f t="shared" si="11"/>
        <v>40616.1687977045</v>
      </c>
      <c r="AS32" s="24">
        <f t="shared" si="11"/>
        <v>41826.81219932506</v>
      </c>
      <c r="AT32" s="24">
        <f t="shared" si="11"/>
        <v>41943.979476575136</v>
      </c>
      <c r="AU32" s="24">
        <f t="shared" si="11"/>
        <v>40450.812629248416</v>
      </c>
      <c r="AV32" s="24">
        <f t="shared" si="11"/>
        <v>40223.91246834343</v>
      </c>
      <c r="AW32" s="24">
        <f t="shared" si="11"/>
        <v>39400.293239177634</v>
      </c>
      <c r="AX32" s="24">
        <f t="shared" si="11"/>
        <v>39052.16599211476</v>
      </c>
      <c r="AY32" s="24">
        <f t="shared" si="11"/>
        <v>39574.137645849056</v>
      </c>
      <c r="AZ32" s="24">
        <f t="shared" si="11"/>
        <v>38477.87025513806</v>
      </c>
      <c r="BA32" s="24">
        <f t="shared" si="11"/>
        <v>38153.5679159565</v>
      </c>
      <c r="BB32" s="24">
        <f t="shared" si="11"/>
        <v>38398.18139122549</v>
      </c>
      <c r="BC32" s="24">
        <f t="shared" si="11"/>
        <v>38355.50928898371</v>
      </c>
      <c r="BD32" s="24">
        <f t="shared" si="11"/>
        <v>38292.429856883486</v>
      </c>
      <c r="BE32" s="24">
        <f t="shared" si="11"/>
        <v>39194.83036896951</v>
      </c>
      <c r="BF32" s="24">
        <f t="shared" si="11"/>
        <v>38535.150380808416</v>
      </c>
      <c r="BG32" s="24">
        <f t="shared" si="11"/>
        <v>39398.64241847186</v>
      </c>
      <c r="BH32" s="24">
        <f t="shared" si="11"/>
        <v>37911.874393127335</v>
      </c>
      <c r="BI32" s="24">
        <f t="shared" si="11"/>
        <v>38748.7759521062</v>
      </c>
      <c r="BJ32" s="24">
        <f t="shared" si="11"/>
        <v>38748.7759521062</v>
      </c>
      <c r="BK32" s="24">
        <f t="shared" si="11"/>
        <v>38748.7759521062</v>
      </c>
      <c r="BL32" s="24">
        <f t="shared" si="11"/>
        <v>38748.7759521062</v>
      </c>
      <c r="BM32" s="24">
        <f t="shared" si="11"/>
        <v>38748.7759521062</v>
      </c>
      <c r="BN32" s="24">
        <f t="shared" si="11"/>
        <v>38748.7759521062</v>
      </c>
      <c r="BO32" s="24"/>
      <c r="BP32" s="4"/>
      <c r="BQ32" s="42">
        <f ca="1" t="shared" si="8"/>
        <v>1.013551448606517</v>
      </c>
      <c r="BR32" s="4"/>
      <c r="BS32" s="2">
        <v>24</v>
      </c>
      <c r="BT32" s="25">
        <f ca="1" t="shared" si="3"/>
        <v>32064</v>
      </c>
      <c r="BU32" s="22">
        <f t="shared" si="4"/>
        <v>0.5063483039605836</v>
      </c>
      <c r="BW32" s="4">
        <v>25</v>
      </c>
      <c r="BX32">
        <v>2003</v>
      </c>
      <c r="BY32" t="s">
        <v>151</v>
      </c>
      <c r="CB32" s="48">
        <v>32990</v>
      </c>
      <c r="CC32" s="48">
        <v>31179</v>
      </c>
      <c r="CD32" s="23">
        <f t="shared" si="5"/>
        <v>0.5141111751780455</v>
      </c>
      <c r="CF32" s="49">
        <f t="shared" si="6"/>
        <v>64169</v>
      </c>
    </row>
    <row r="33" spans="3:84" ht="12.75">
      <c r="C33" s="1" t="s">
        <v>26</v>
      </c>
      <c r="D33" s="3">
        <f t="shared" si="1"/>
        <v>25</v>
      </c>
      <c r="E33" s="4">
        <v>38924</v>
      </c>
      <c r="F33" s="4">
        <v>37873</v>
      </c>
      <c r="G33" s="4">
        <v>38536</v>
      </c>
      <c r="H33" s="4">
        <v>38340</v>
      </c>
      <c r="I33" s="4">
        <v>37878</v>
      </c>
      <c r="J33" s="4">
        <v>37657</v>
      </c>
      <c r="K33" s="4">
        <v>37335</v>
      </c>
      <c r="L33" s="4">
        <v>38893</v>
      </c>
      <c r="M33" s="4">
        <v>39236</v>
      </c>
      <c r="N33" s="4">
        <v>40113</v>
      </c>
      <c r="O33" s="4">
        <v>42413</v>
      </c>
      <c r="P33" s="4">
        <v>43251</v>
      </c>
      <c r="Q33" s="4">
        <v>43960</v>
      </c>
      <c r="R33" s="4">
        <v>45453</v>
      </c>
      <c r="S33" s="4">
        <v>42254</v>
      </c>
      <c r="T33" s="4">
        <v>39395</v>
      </c>
      <c r="U33" s="4">
        <v>37748</v>
      </c>
      <c r="V33" s="4">
        <v>37691</v>
      </c>
      <c r="W33" s="4">
        <v>39905</v>
      </c>
      <c r="X33" s="4">
        <v>39746</v>
      </c>
      <c r="Y33" s="4">
        <v>38137</v>
      </c>
      <c r="Z33" s="4">
        <v>37958</v>
      </c>
      <c r="AA33" s="4">
        <v>38255</v>
      </c>
      <c r="AB33" s="4">
        <v>35499</v>
      </c>
      <c r="AC33" s="4">
        <v>33731</v>
      </c>
      <c r="AD33" s="4">
        <v>33841</v>
      </c>
      <c r="AE33" s="4">
        <v>32562</v>
      </c>
      <c r="AF33" s="4">
        <v>31758</v>
      </c>
      <c r="AG33" s="4">
        <v>29982</v>
      </c>
      <c r="AH33" s="54">
        <v>30646</v>
      </c>
      <c r="AI33" s="54">
        <v>30247</v>
      </c>
      <c r="AJ33" s="62">
        <v>30911</v>
      </c>
      <c r="AK33" s="24">
        <f t="shared" si="11"/>
        <v>32374.847445420128</v>
      </c>
      <c r="AL33" s="24">
        <f t="shared" si="11"/>
        <v>33771.45478985088</v>
      </c>
      <c r="AM33" s="24">
        <f t="shared" si="11"/>
        <v>34426.689406923986</v>
      </c>
      <c r="AN33" s="24">
        <f t="shared" si="11"/>
        <v>36165.900842169496</v>
      </c>
      <c r="AO33" s="24">
        <f t="shared" si="11"/>
        <v>37677.499014818735</v>
      </c>
      <c r="AP33" s="24">
        <f t="shared" si="11"/>
        <v>39248.843599328735</v>
      </c>
      <c r="AQ33" s="24">
        <f t="shared" si="11"/>
        <v>39346.37135397778</v>
      </c>
      <c r="AR33" s="24">
        <f t="shared" si="11"/>
        <v>41278.98292444995</v>
      </c>
      <c r="AS33" s="24">
        <f t="shared" si="11"/>
        <v>41009.926043011365</v>
      </c>
      <c r="AT33" s="24">
        <f t="shared" si="11"/>
        <v>42232.3061402628</v>
      </c>
      <c r="AU33" s="24">
        <f t="shared" si="11"/>
        <v>42350.609306635255</v>
      </c>
      <c r="AV33" s="24">
        <f t="shared" si="11"/>
        <v>40842.96681372228</v>
      </c>
      <c r="AW33" s="24">
        <f t="shared" si="11"/>
        <v>40613.86694799623</v>
      </c>
      <c r="AX33" s="24">
        <f t="shared" si="11"/>
        <v>39782.26306521938</v>
      </c>
      <c r="AY33" s="24">
        <f t="shared" si="11"/>
        <v>39430.76086601607</v>
      </c>
      <c r="AZ33" s="24">
        <f t="shared" si="11"/>
        <v>39957.79282274267</v>
      </c>
      <c r="BA33" s="24">
        <f t="shared" si="11"/>
        <v>38850.897565330706</v>
      </c>
      <c r="BB33" s="24">
        <f t="shared" si="11"/>
        <v>38523.45124680537</v>
      </c>
      <c r="BC33" s="24">
        <f t="shared" si="11"/>
        <v>38770.43615027742</v>
      </c>
      <c r="BD33" s="24">
        <f t="shared" si="11"/>
        <v>38727.35035935137</v>
      </c>
      <c r="BE33" s="24">
        <f t="shared" si="11"/>
        <v>38663.659397799835</v>
      </c>
      <c r="BF33" s="24">
        <f t="shared" si="11"/>
        <v>39574.80831600885</v>
      </c>
      <c r="BG33" s="24">
        <f t="shared" si="11"/>
        <v>38908.732998534055</v>
      </c>
      <c r="BH33" s="24">
        <f t="shared" si="11"/>
        <v>39780.59624047795</v>
      </c>
      <c r="BI33" s="24">
        <f t="shared" si="11"/>
        <v>38279.41460352505</v>
      </c>
      <c r="BJ33" s="24">
        <f t="shared" si="11"/>
        <v>39124.42958290302</v>
      </c>
      <c r="BK33" s="24">
        <f t="shared" si="11"/>
        <v>39124.42958290302</v>
      </c>
      <c r="BL33" s="24">
        <f t="shared" si="11"/>
        <v>39124.42958290302</v>
      </c>
      <c r="BM33" s="24">
        <f t="shared" si="11"/>
        <v>39124.42958290302</v>
      </c>
      <c r="BN33" s="24">
        <f t="shared" si="11"/>
        <v>39124.42958290302</v>
      </c>
      <c r="BO33" s="24"/>
      <c r="BP33" s="4"/>
      <c r="BQ33" s="42">
        <f ca="1" t="shared" si="8"/>
        <v>1.0096945934824142</v>
      </c>
      <c r="BR33" s="4"/>
      <c r="BS33" s="2">
        <v>25</v>
      </c>
      <c r="BT33" s="25">
        <f ca="1" t="shared" si="3"/>
        <v>30911</v>
      </c>
      <c r="BU33" s="22">
        <f t="shared" si="4"/>
        <v>0.5041015019814413</v>
      </c>
      <c r="BW33" s="4">
        <v>26</v>
      </c>
      <c r="BX33">
        <v>2004</v>
      </c>
      <c r="BY33" t="s">
        <v>152</v>
      </c>
      <c r="CB33" s="48">
        <v>33351</v>
      </c>
      <c r="CC33" s="48">
        <v>31704</v>
      </c>
      <c r="CD33" s="23">
        <f t="shared" si="5"/>
        <v>0.512658519714088</v>
      </c>
      <c r="CF33" s="49">
        <f t="shared" si="6"/>
        <v>65055</v>
      </c>
    </row>
    <row r="34" spans="3:84" ht="12.75">
      <c r="C34" s="1" t="s">
        <v>27</v>
      </c>
      <c r="D34" s="3">
        <f t="shared" si="1"/>
        <v>26</v>
      </c>
      <c r="E34" s="4">
        <v>38191</v>
      </c>
      <c r="F34" s="4">
        <v>38932</v>
      </c>
      <c r="G34" s="4">
        <v>37770</v>
      </c>
      <c r="H34" s="4">
        <v>38397</v>
      </c>
      <c r="I34" s="4">
        <v>38258</v>
      </c>
      <c r="J34" s="4">
        <v>37856</v>
      </c>
      <c r="K34" s="4">
        <v>37714</v>
      </c>
      <c r="L34" s="4">
        <v>37689</v>
      </c>
      <c r="M34" s="4">
        <v>39141</v>
      </c>
      <c r="N34" s="4">
        <v>39262</v>
      </c>
      <c r="O34" s="4">
        <v>40036</v>
      </c>
      <c r="P34" s="4">
        <v>42349</v>
      </c>
      <c r="Q34" s="4">
        <v>43305</v>
      </c>
      <c r="R34" s="4">
        <v>44070</v>
      </c>
      <c r="S34" s="4">
        <v>45575</v>
      </c>
      <c r="T34" s="4">
        <v>42381</v>
      </c>
      <c r="U34" s="4">
        <v>39508</v>
      </c>
      <c r="V34" s="4">
        <v>38044</v>
      </c>
      <c r="W34" s="4">
        <v>37909</v>
      </c>
      <c r="X34" s="4">
        <v>40014</v>
      </c>
      <c r="Y34" s="4">
        <v>39806</v>
      </c>
      <c r="Z34" s="4">
        <v>38194</v>
      </c>
      <c r="AA34" s="4">
        <v>38047</v>
      </c>
      <c r="AB34" s="4">
        <v>38340</v>
      </c>
      <c r="AC34" s="4">
        <v>35528</v>
      </c>
      <c r="AD34" s="4">
        <v>33792</v>
      </c>
      <c r="AE34" s="4">
        <v>33801</v>
      </c>
      <c r="AF34" s="4">
        <v>32628</v>
      </c>
      <c r="AG34" s="4">
        <v>31876</v>
      </c>
      <c r="AH34" s="54">
        <v>30393</v>
      </c>
      <c r="AI34" s="54">
        <v>31205</v>
      </c>
      <c r="AJ34" s="62">
        <v>30251</v>
      </c>
      <c r="AK34" s="24">
        <f t="shared" si="11"/>
        <v>31241.552165993762</v>
      </c>
      <c r="AL34" s="24">
        <f t="shared" si="11"/>
        <v>32721.053519206198</v>
      </c>
      <c r="AM34" s="24">
        <f t="shared" si="11"/>
        <v>34132.59572769002</v>
      </c>
      <c r="AN34" s="24">
        <f t="shared" si="11"/>
        <v>34794.83721034197</v>
      </c>
      <c r="AO34" s="24">
        <f t="shared" si="11"/>
        <v>36552.64720619831</v>
      </c>
      <c r="AP34" s="24">
        <f t="shared" si="11"/>
        <v>38080.409917363984</v>
      </c>
      <c r="AQ34" s="24">
        <f t="shared" si="11"/>
        <v>39668.55794905888</v>
      </c>
      <c r="AR34" s="24">
        <f t="shared" si="11"/>
        <v>39767.12863375043</v>
      </c>
      <c r="AS34" s="24">
        <f t="shared" si="11"/>
        <v>41720.40692288728</v>
      </c>
      <c r="AT34" s="24">
        <f t="shared" si="11"/>
        <v>41448.47283479298</v>
      </c>
      <c r="AU34" s="24">
        <f t="shared" si="11"/>
        <v>42683.92466666361</v>
      </c>
      <c r="AV34" s="24">
        <f t="shared" si="11"/>
        <v>42803.49292856479</v>
      </c>
      <c r="AW34" s="24">
        <f t="shared" si="11"/>
        <v>41279.728197886085</v>
      </c>
      <c r="AX34" s="24">
        <f t="shared" si="11"/>
        <v>41048.17841281595</v>
      </c>
      <c r="AY34" s="24">
        <f t="shared" si="11"/>
        <v>40207.68162897797</v>
      </c>
      <c r="AZ34" s="24">
        <f t="shared" si="11"/>
        <v>39852.420579743986</v>
      </c>
      <c r="BA34" s="24">
        <f t="shared" si="11"/>
        <v>40385.0884445565</v>
      </c>
      <c r="BB34" s="24">
        <f t="shared" si="11"/>
        <v>39266.35640978807</v>
      </c>
      <c r="BC34" s="24">
        <f t="shared" si="11"/>
        <v>38935.40848698481</v>
      </c>
      <c r="BD34" s="24">
        <f t="shared" si="11"/>
        <v>39185.03456656926</v>
      </c>
      <c r="BE34" s="24">
        <f t="shared" si="11"/>
        <v>39141.488030228495</v>
      </c>
      <c r="BF34" s="24">
        <f t="shared" si="11"/>
        <v>39077.11597827888</v>
      </c>
      <c r="BG34" s="24">
        <f t="shared" si="11"/>
        <v>39998.00842624937</v>
      </c>
      <c r="BH34" s="24">
        <f t="shared" si="11"/>
        <v>39324.810316276555</v>
      </c>
      <c r="BI34" s="24">
        <f t="shared" si="11"/>
        <v>40205.996979755655</v>
      </c>
      <c r="BJ34" s="24">
        <f t="shared" si="11"/>
        <v>38688.7621953263</v>
      </c>
      <c r="BK34" s="24">
        <f t="shared" si="11"/>
        <v>39542.81348966434</v>
      </c>
      <c r="BL34" s="24">
        <f t="shared" si="11"/>
        <v>39542.81348966434</v>
      </c>
      <c r="BM34" s="24">
        <f t="shared" si="11"/>
        <v>39542.81348966434</v>
      </c>
      <c r="BN34" s="24">
        <f t="shared" si="11"/>
        <v>39542.81348966434</v>
      </c>
      <c r="BO34" s="24"/>
      <c r="BP34" s="4"/>
      <c r="BQ34" s="42">
        <f ca="1" t="shared" si="8"/>
        <v>1.0106936742905037</v>
      </c>
      <c r="BR34" s="4"/>
      <c r="BS34" s="2">
        <v>26</v>
      </c>
      <c r="BT34" s="25">
        <f ca="1" t="shared" si="3"/>
        <v>30251</v>
      </c>
      <c r="BU34" s="22">
        <f t="shared" si="4"/>
        <v>0.5008277871593656</v>
      </c>
      <c r="BW34" s="4">
        <v>27</v>
      </c>
      <c r="BX34">
        <v>2005</v>
      </c>
      <c r="BY34" t="s">
        <v>156</v>
      </c>
      <c r="CB34" s="48">
        <v>33142</v>
      </c>
      <c r="CC34" s="48">
        <v>31593</v>
      </c>
      <c r="CD34" s="23">
        <f t="shared" si="5"/>
        <v>0.5119641615818337</v>
      </c>
      <c r="CF34" s="49">
        <f t="shared" si="6"/>
        <v>64735</v>
      </c>
    </row>
    <row r="35" spans="3:84" ht="12.75">
      <c r="C35" s="1" t="s">
        <v>28</v>
      </c>
      <c r="D35" s="3">
        <f t="shared" si="1"/>
        <v>27</v>
      </c>
      <c r="E35" s="4">
        <v>37978</v>
      </c>
      <c r="F35" s="4">
        <v>38209</v>
      </c>
      <c r="G35" s="4">
        <v>38819</v>
      </c>
      <c r="H35" s="4">
        <v>37614</v>
      </c>
      <c r="I35" s="4">
        <v>38270</v>
      </c>
      <c r="J35" s="4">
        <v>38195</v>
      </c>
      <c r="K35" s="4">
        <v>37906</v>
      </c>
      <c r="L35" s="4">
        <v>38068</v>
      </c>
      <c r="M35" s="4">
        <v>37842</v>
      </c>
      <c r="N35" s="4">
        <v>39114</v>
      </c>
      <c r="O35" s="4">
        <v>39189</v>
      </c>
      <c r="P35" s="4">
        <v>40019</v>
      </c>
      <c r="Q35" s="4">
        <v>42366</v>
      </c>
      <c r="R35" s="4">
        <v>43423</v>
      </c>
      <c r="S35" s="4">
        <v>44189</v>
      </c>
      <c r="T35" s="4">
        <v>45602</v>
      </c>
      <c r="U35" s="4">
        <v>42400</v>
      </c>
      <c r="V35" s="4">
        <v>39758</v>
      </c>
      <c r="W35" s="4">
        <v>38272</v>
      </c>
      <c r="X35" s="4">
        <v>38061</v>
      </c>
      <c r="Y35" s="4">
        <v>40057</v>
      </c>
      <c r="Z35" s="4">
        <v>39891</v>
      </c>
      <c r="AA35" s="4">
        <v>38221</v>
      </c>
      <c r="AB35" s="4">
        <v>38081</v>
      </c>
      <c r="AC35" s="4">
        <v>38355</v>
      </c>
      <c r="AD35" s="4">
        <v>35555</v>
      </c>
      <c r="AE35" s="4">
        <v>33719</v>
      </c>
      <c r="AF35" s="4">
        <v>33851</v>
      </c>
      <c r="AG35" s="4">
        <v>32646</v>
      </c>
      <c r="AH35" s="54">
        <v>32182</v>
      </c>
      <c r="AI35" s="54">
        <v>30808</v>
      </c>
      <c r="AJ35" s="62">
        <v>31251</v>
      </c>
      <c r="AK35" s="24">
        <f t="shared" si="11"/>
        <v>30500.351747666187</v>
      </c>
      <c r="AL35" s="24">
        <f t="shared" si="11"/>
        <v>31499.06879791981</v>
      </c>
      <c r="AM35" s="24">
        <f t="shared" si="11"/>
        <v>32990.765326435474</v>
      </c>
      <c r="AN35" s="24">
        <f t="shared" si="11"/>
        <v>34413.94253926924</v>
      </c>
      <c r="AO35" s="24">
        <f t="shared" si="11"/>
        <v>35081.64271985105</v>
      </c>
      <c r="AP35" s="24">
        <f t="shared" si="11"/>
        <v>36853.941922494996</v>
      </c>
      <c r="AQ35" s="24">
        <f t="shared" si="11"/>
        <v>38394.29761577857</v>
      </c>
      <c r="AR35" s="24">
        <f t="shared" si="11"/>
        <v>39995.536371325754</v>
      </c>
      <c r="AS35" s="24">
        <f t="shared" si="11"/>
        <v>40094.91955056282</v>
      </c>
      <c r="AT35" s="24">
        <f t="shared" si="11"/>
        <v>42064.29824481272</v>
      </c>
      <c r="AU35" s="24">
        <f t="shared" si="11"/>
        <v>41790.12266916044</v>
      </c>
      <c r="AV35" s="24">
        <f t="shared" si="11"/>
        <v>43035.75803458151</v>
      </c>
      <c r="AW35" s="24">
        <f t="shared" si="11"/>
        <v>43156.311869028075</v>
      </c>
      <c r="AX35" s="24">
        <f t="shared" si="11"/>
        <v>41619.98711062709</v>
      </c>
      <c r="AY35" s="24">
        <f t="shared" si="11"/>
        <v>41386.52871613647</v>
      </c>
      <c r="AZ35" s="24">
        <f t="shared" si="11"/>
        <v>40539.10391861438</v>
      </c>
      <c r="BA35" s="24">
        <f t="shared" si="11"/>
        <v>40180.91453763917</v>
      </c>
      <c r="BB35" s="24">
        <f t="shared" si="11"/>
        <v>40717.973056083516</v>
      </c>
      <c r="BC35" s="24">
        <f t="shared" si="11"/>
        <v>39590.01958109692</v>
      </c>
      <c r="BD35" s="24">
        <f t="shared" si="11"/>
        <v>39256.343733830414</v>
      </c>
      <c r="BE35" s="24">
        <f t="shared" si="11"/>
        <v>39508.027421401624</v>
      </c>
      <c r="BF35" s="24">
        <f t="shared" si="11"/>
        <v>39464.12194139152</v>
      </c>
      <c r="BG35" s="24">
        <f t="shared" si="11"/>
        <v>39399.21928603526</v>
      </c>
      <c r="BH35" s="24">
        <f t="shared" si="11"/>
        <v>40327.70242989394</v>
      </c>
      <c r="BI35" s="24">
        <f t="shared" si="11"/>
        <v>39648.95530913645</v>
      </c>
      <c r="BJ35" s="24">
        <f t="shared" si="11"/>
        <v>40537.40538323202</v>
      </c>
      <c r="BK35" s="24">
        <f t="shared" si="11"/>
        <v>39007.66439586334</v>
      </c>
      <c r="BL35" s="24">
        <f t="shared" si="11"/>
        <v>39868.75543046914</v>
      </c>
      <c r="BM35" s="24">
        <f t="shared" si="11"/>
        <v>39868.75543046914</v>
      </c>
      <c r="BN35" s="24">
        <f t="shared" si="11"/>
        <v>39868.75543046914</v>
      </c>
      <c r="BO35" s="24"/>
      <c r="BP35" s="4"/>
      <c r="BQ35" s="42">
        <f ca="1" t="shared" si="8"/>
        <v>1.0082427604927502</v>
      </c>
      <c r="BR35" s="4"/>
      <c r="BS35" s="2">
        <v>27</v>
      </c>
      <c r="BT35" s="25">
        <f ca="1" t="shared" si="3"/>
        <v>31251</v>
      </c>
      <c r="BU35" s="22">
        <f t="shared" si="4"/>
        <v>0.5047892875026249</v>
      </c>
      <c r="BW35" s="4">
        <v>28</v>
      </c>
      <c r="BX35">
        <v>2006</v>
      </c>
      <c r="BY35" t="s">
        <v>167</v>
      </c>
      <c r="CB35" s="45">
        <v>32908</v>
      </c>
      <c r="CC35" s="48">
        <v>31603</v>
      </c>
      <c r="CD35" s="23">
        <f t="shared" si="5"/>
        <v>0.5101145541070515</v>
      </c>
      <c r="CF35" s="49">
        <f t="shared" si="6"/>
        <v>64511</v>
      </c>
    </row>
    <row r="36" spans="3:84" ht="12.75">
      <c r="C36" s="1" t="s">
        <v>29</v>
      </c>
      <c r="D36" s="3">
        <f t="shared" si="1"/>
        <v>28</v>
      </c>
      <c r="E36" s="4">
        <v>38844</v>
      </c>
      <c r="F36" s="4">
        <v>37948</v>
      </c>
      <c r="G36" s="4">
        <v>38122</v>
      </c>
      <c r="H36" s="4">
        <v>38685</v>
      </c>
      <c r="I36" s="4">
        <v>37555</v>
      </c>
      <c r="J36" s="4">
        <v>38189</v>
      </c>
      <c r="K36" s="4">
        <v>38159</v>
      </c>
      <c r="L36" s="4">
        <v>38152</v>
      </c>
      <c r="M36" s="4">
        <v>38208</v>
      </c>
      <c r="N36" s="4">
        <v>37864</v>
      </c>
      <c r="O36" s="4">
        <v>39086</v>
      </c>
      <c r="P36" s="4">
        <v>39101</v>
      </c>
      <c r="Q36" s="4">
        <v>40026</v>
      </c>
      <c r="R36" s="4">
        <v>42472</v>
      </c>
      <c r="S36" s="4">
        <v>43466</v>
      </c>
      <c r="T36" s="4">
        <v>44229</v>
      </c>
      <c r="U36" s="4">
        <v>45679</v>
      </c>
      <c r="V36" s="4">
        <v>42649</v>
      </c>
      <c r="W36" s="4">
        <v>39933</v>
      </c>
      <c r="X36" s="4">
        <v>38313</v>
      </c>
      <c r="Y36" s="4">
        <v>38083</v>
      </c>
      <c r="Z36" s="4">
        <v>40001</v>
      </c>
      <c r="AA36" s="4">
        <v>39875</v>
      </c>
      <c r="AB36" s="4">
        <v>38280</v>
      </c>
      <c r="AC36" s="4">
        <v>38058</v>
      </c>
      <c r="AD36" s="4">
        <v>38295</v>
      </c>
      <c r="AE36" s="4">
        <v>35408</v>
      </c>
      <c r="AF36" s="4">
        <v>33756</v>
      </c>
      <c r="AG36" s="4">
        <v>33931</v>
      </c>
      <c r="AH36" s="54">
        <v>32978</v>
      </c>
      <c r="AI36" s="54">
        <v>32617</v>
      </c>
      <c r="AJ36" s="62">
        <v>30846</v>
      </c>
      <c r="AK36" s="24">
        <f t="shared" si="11"/>
        <v>31510.591825856984</v>
      </c>
      <c r="AL36" s="24">
        <f t="shared" si="11"/>
        <v>30753.708184242838</v>
      </c>
      <c r="AM36" s="24">
        <f t="shared" si="11"/>
        <v>31760.721250066836</v>
      </c>
      <c r="AN36" s="24">
        <f t="shared" si="11"/>
        <v>33264.80881328417</v>
      </c>
      <c r="AO36" s="24">
        <f t="shared" si="11"/>
        <v>34699.807893296515</v>
      </c>
      <c r="AP36" s="24">
        <f t="shared" si="11"/>
        <v>35373.05444068265</v>
      </c>
      <c r="AQ36" s="24">
        <f t="shared" si="11"/>
        <v>37160.07555257684</v>
      </c>
      <c r="AR36" s="24">
        <f t="shared" si="11"/>
        <v>38713.22647631347</v>
      </c>
      <c r="AS36" s="24">
        <f t="shared" si="11"/>
        <v>40327.76619797968</v>
      </c>
      <c r="AT36" s="24">
        <f t="shared" si="11"/>
        <v>40427.97492075</v>
      </c>
      <c r="AU36" s="24">
        <f t="shared" si="11"/>
        <v>42413.712599065824</v>
      </c>
      <c r="AV36" s="24">
        <f t="shared" si="11"/>
        <v>42137.259536667865</v>
      </c>
      <c r="AW36" s="24">
        <f t="shared" si="11"/>
        <v>43393.241987265785</v>
      </c>
      <c r="AX36" s="24">
        <f t="shared" si="11"/>
        <v>43514.797222947454</v>
      </c>
      <c r="AY36" s="24">
        <f t="shared" si="11"/>
        <v>41965.7107177498</v>
      </c>
      <c r="AZ36" s="24">
        <f t="shared" si="11"/>
        <v>41730.31306080718</v>
      </c>
      <c r="BA36" s="24">
        <f t="shared" si="11"/>
        <v>40875.84898292718</v>
      </c>
      <c r="BB36" s="24">
        <f t="shared" si="11"/>
        <v>40514.68424003042</v>
      </c>
      <c r="BC36" s="24">
        <f t="shared" si="11"/>
        <v>41056.203927762</v>
      </c>
      <c r="BD36" s="24">
        <f t="shared" si="11"/>
        <v>39918.88091253498</v>
      </c>
      <c r="BE36" s="24">
        <f t="shared" si="11"/>
        <v>39582.43332924606</v>
      </c>
      <c r="BF36" s="24">
        <f t="shared" si="11"/>
        <v>39836.20767081218</v>
      </c>
      <c r="BG36" s="24">
        <f t="shared" si="11"/>
        <v>39791.93748235368</v>
      </c>
      <c r="BH36" s="24">
        <f t="shared" si="11"/>
        <v>39726.4957018876</v>
      </c>
      <c r="BI36" s="24">
        <f t="shared" si="11"/>
        <v>40662.69145124985</v>
      </c>
      <c r="BJ36" s="24">
        <f t="shared" si="11"/>
        <v>39978.30620037259</v>
      </c>
      <c r="BK36" s="24">
        <f t="shared" si="11"/>
        <v>40874.13633836747</v>
      </c>
      <c r="BL36" s="24">
        <f t="shared" si="11"/>
        <v>39331.68829343266</v>
      </c>
      <c r="BM36" s="24">
        <f t="shared" si="11"/>
        <v>40199.932129353685</v>
      </c>
      <c r="BN36" s="24">
        <f t="shared" si="11"/>
        <v>40199.932129353685</v>
      </c>
      <c r="BO36" s="24"/>
      <c r="BP36" s="4"/>
      <c r="BQ36" s="42">
        <f ca="1" t="shared" si="8"/>
        <v>1.0083066726138998</v>
      </c>
      <c r="BR36" s="4"/>
      <c r="BS36" s="2">
        <v>28</v>
      </c>
      <c r="BT36" s="25">
        <f ca="1" t="shared" si="3"/>
        <v>30846</v>
      </c>
      <c r="BU36" s="22">
        <f t="shared" si="4"/>
        <v>0.4991504441963202</v>
      </c>
      <c r="BW36" s="4">
        <v>29</v>
      </c>
      <c r="BX36">
        <v>2007</v>
      </c>
      <c r="BY36" t="s">
        <v>168</v>
      </c>
      <c r="CB36" s="45">
        <v>33537</v>
      </c>
      <c r="CC36" s="48">
        <v>31669</v>
      </c>
      <c r="CD36" s="23">
        <f t="shared" si="5"/>
        <v>0.5143238352298868</v>
      </c>
      <c r="CF36" s="49">
        <f t="shared" si="6"/>
        <v>65206</v>
      </c>
    </row>
    <row r="37" spans="3:84" ht="12.75">
      <c r="C37" s="1" t="s">
        <v>30</v>
      </c>
      <c r="D37" s="3">
        <f t="shared" si="1"/>
        <v>29</v>
      </c>
      <c r="E37" s="4">
        <v>38888</v>
      </c>
      <c r="F37" s="4">
        <v>38823</v>
      </c>
      <c r="G37" s="4">
        <v>37852</v>
      </c>
      <c r="H37" s="4">
        <v>38003</v>
      </c>
      <c r="I37" s="4">
        <v>38619</v>
      </c>
      <c r="J37" s="4">
        <v>37504</v>
      </c>
      <c r="K37" s="4">
        <v>38178</v>
      </c>
      <c r="L37" s="4">
        <v>38396</v>
      </c>
      <c r="M37" s="4">
        <v>38265</v>
      </c>
      <c r="N37" s="4">
        <v>38182</v>
      </c>
      <c r="O37" s="4">
        <v>37761</v>
      </c>
      <c r="P37" s="4">
        <v>39073</v>
      </c>
      <c r="Q37" s="4">
        <v>39185</v>
      </c>
      <c r="R37" s="4">
        <v>40166</v>
      </c>
      <c r="S37" s="4">
        <v>42434</v>
      </c>
      <c r="T37" s="4">
        <v>43526</v>
      </c>
      <c r="U37" s="4">
        <v>44225</v>
      </c>
      <c r="V37" s="4">
        <v>45951</v>
      </c>
      <c r="W37" s="4">
        <v>42810</v>
      </c>
      <c r="X37" s="4">
        <v>39962</v>
      </c>
      <c r="Y37" s="4">
        <v>38371</v>
      </c>
      <c r="Z37" s="4">
        <v>38053</v>
      </c>
      <c r="AA37" s="4">
        <v>40040</v>
      </c>
      <c r="AB37" s="4">
        <v>39937</v>
      </c>
      <c r="AC37" s="4">
        <v>38231</v>
      </c>
      <c r="AD37" s="4">
        <v>38025</v>
      </c>
      <c r="AE37" s="4">
        <v>38191</v>
      </c>
      <c r="AF37" s="4">
        <v>35450</v>
      </c>
      <c r="AG37" s="4">
        <v>33819</v>
      </c>
      <c r="AH37" s="54">
        <v>34179</v>
      </c>
      <c r="AI37" s="54">
        <v>33337</v>
      </c>
      <c r="AJ37" s="62">
        <v>32698</v>
      </c>
      <c r="AK37" s="24">
        <f t="shared" si="11"/>
        <v>31058.614931744334</v>
      </c>
      <c r="AL37" s="24">
        <f t="shared" si="11"/>
        <v>31727.787648014742</v>
      </c>
      <c r="AM37" s="24">
        <f t="shared" si="11"/>
        <v>30965.68696808768</v>
      </c>
      <c r="AN37" s="24">
        <f t="shared" si="11"/>
        <v>31979.64116126225</v>
      </c>
      <c r="AO37" s="24">
        <f t="shared" si="11"/>
        <v>33494.09608084965</v>
      </c>
      <c r="AP37" s="24">
        <f t="shared" si="11"/>
        <v>34938.986304979546</v>
      </c>
      <c r="AQ37" s="24">
        <f t="shared" si="11"/>
        <v>35616.87339793787</v>
      </c>
      <c r="AR37" s="24">
        <f t="shared" si="11"/>
        <v>37416.21206710791</v>
      </c>
      <c r="AS37" s="24">
        <f t="shared" si="11"/>
        <v>38980.068530546254</v>
      </c>
      <c r="AT37" s="24">
        <f t="shared" si="11"/>
        <v>40605.73693187014</v>
      </c>
      <c r="AU37" s="24">
        <f t="shared" si="11"/>
        <v>40706.636372099834</v>
      </c>
      <c r="AV37" s="24">
        <f t="shared" si="11"/>
        <v>42706.06131881147</v>
      </c>
      <c r="AW37" s="24">
        <f t="shared" si="11"/>
        <v>42427.70272412433</v>
      </c>
      <c r="AX37" s="24">
        <f t="shared" si="11"/>
        <v>43692.34239520483</v>
      </c>
      <c r="AY37" s="24">
        <f t="shared" si="11"/>
        <v>43814.73548532914</v>
      </c>
      <c r="AZ37" s="24">
        <f t="shared" si="11"/>
        <v>42254.9714556042</v>
      </c>
      <c r="BA37" s="24">
        <f t="shared" si="11"/>
        <v>42017.95125256926</v>
      </c>
      <c r="BB37" s="24">
        <f t="shared" si="11"/>
        <v>41157.597535138055</v>
      </c>
      <c r="BC37" s="24">
        <f t="shared" si="11"/>
        <v>40793.943360316276</v>
      </c>
      <c r="BD37" s="24">
        <f t="shared" si="11"/>
        <v>41339.19562833201</v>
      </c>
      <c r="BE37" s="24">
        <f t="shared" si="11"/>
        <v>40194.033286928054</v>
      </c>
      <c r="BF37" s="24">
        <f t="shared" si="11"/>
        <v>39855.26664184971</v>
      </c>
      <c r="BG37" s="24">
        <f t="shared" si="11"/>
        <v>40110.790196095295</v>
      </c>
      <c r="BH37" s="24">
        <f t="shared" si="11"/>
        <v>40066.21486262293</v>
      </c>
      <c r="BI37" s="24">
        <f t="shared" si="11"/>
        <v>40000.32200585241</v>
      </c>
      <c r="BJ37" s="24">
        <f t="shared" si="11"/>
        <v>40942.97075383198</v>
      </c>
      <c r="BK37" s="24">
        <f t="shared" si="11"/>
        <v>40253.868180663274</v>
      </c>
      <c r="BL37" s="24">
        <f t="shared" si="11"/>
        <v>41155.87308568286</v>
      </c>
      <c r="BM37" s="24">
        <f t="shared" si="11"/>
        <v>39602.79327371852</v>
      </c>
      <c r="BN37" s="24">
        <f t="shared" si="11"/>
        <v>40477.021730138535</v>
      </c>
      <c r="BO37" s="24"/>
      <c r="BP37" s="4"/>
      <c r="BQ37" s="42">
        <f ca="1" t="shared" si="8"/>
        <v>1.0068927877761893</v>
      </c>
      <c r="BR37" s="4"/>
      <c r="BS37" s="2">
        <v>29</v>
      </c>
      <c r="BT37" s="25">
        <f ca="1" t="shared" si="3"/>
        <v>32698</v>
      </c>
      <c r="BU37" s="22">
        <f t="shared" si="4"/>
        <v>0.4988785987824787</v>
      </c>
      <c r="BW37" s="4">
        <v>30</v>
      </c>
      <c r="BX37">
        <v>2008</v>
      </c>
      <c r="BY37" t="s">
        <v>169</v>
      </c>
      <c r="CB37" s="45">
        <v>32976</v>
      </c>
      <c r="CC37" s="48">
        <v>31436</v>
      </c>
      <c r="CD37" s="23">
        <f t="shared" si="5"/>
        <v>0.5119542942308887</v>
      </c>
      <c r="CF37" s="49">
        <f t="shared" si="6"/>
        <v>64412</v>
      </c>
    </row>
    <row r="38" spans="3:84" ht="12.75">
      <c r="C38" s="1" t="s">
        <v>31</v>
      </c>
      <c r="D38" s="3">
        <f t="shared" si="1"/>
        <v>30</v>
      </c>
      <c r="E38" s="4">
        <v>41352</v>
      </c>
      <c r="F38" s="4">
        <v>38859</v>
      </c>
      <c r="G38" s="4">
        <v>38724</v>
      </c>
      <c r="H38" s="4">
        <v>37734</v>
      </c>
      <c r="I38" s="4">
        <v>37924</v>
      </c>
      <c r="J38" s="4">
        <v>38569</v>
      </c>
      <c r="K38" s="4">
        <v>37515</v>
      </c>
      <c r="L38" s="4">
        <v>38277</v>
      </c>
      <c r="M38" s="4">
        <v>38541</v>
      </c>
      <c r="N38" s="4">
        <v>38225</v>
      </c>
      <c r="O38" s="4">
        <v>38095</v>
      </c>
      <c r="P38" s="4">
        <v>37640</v>
      </c>
      <c r="Q38" s="4">
        <v>39081</v>
      </c>
      <c r="R38" s="4">
        <v>39129</v>
      </c>
      <c r="S38" s="4">
        <v>40259</v>
      </c>
      <c r="T38" s="4">
        <v>42469</v>
      </c>
      <c r="U38" s="4">
        <v>43606</v>
      </c>
      <c r="V38" s="4">
        <v>44435</v>
      </c>
      <c r="W38" s="4">
        <v>46162</v>
      </c>
      <c r="X38" s="4">
        <v>42849</v>
      </c>
      <c r="Y38" s="4">
        <v>39987</v>
      </c>
      <c r="Z38" s="4">
        <v>38379</v>
      </c>
      <c r="AA38" s="4">
        <v>38097</v>
      </c>
      <c r="AB38" s="4">
        <v>39983</v>
      </c>
      <c r="AC38" s="4">
        <v>39934</v>
      </c>
      <c r="AD38" s="4">
        <v>38125</v>
      </c>
      <c r="AE38" s="4">
        <v>37852</v>
      </c>
      <c r="AF38" s="4">
        <v>38151</v>
      </c>
      <c r="AG38" s="4">
        <v>35448</v>
      </c>
      <c r="AH38" s="54">
        <v>34170</v>
      </c>
      <c r="AI38" s="54">
        <v>34475</v>
      </c>
      <c r="AJ38" s="62">
        <v>33363</v>
      </c>
      <c r="AK38" s="24">
        <f t="shared" si="11"/>
        <v>32914.01371130026</v>
      </c>
      <c r="AL38" s="24">
        <f t="shared" si="11"/>
        <v>31263.7983276478</v>
      </c>
      <c r="AM38" s="24">
        <f t="shared" si="11"/>
        <v>31937.391818336902</v>
      </c>
      <c r="AN38" s="24">
        <f t="shared" si="11"/>
        <v>31170.256451387533</v>
      </c>
      <c r="AO38" s="24">
        <f t="shared" si="11"/>
        <v>32190.909158488215</v>
      </c>
      <c r="AP38" s="24">
        <f t="shared" si="11"/>
        <v>33715.36906393949</v>
      </c>
      <c r="AQ38" s="24">
        <f t="shared" si="11"/>
        <v>35169.80470674135</v>
      </c>
      <c r="AR38" s="24">
        <f t="shared" si="11"/>
        <v>35852.17014414864</v>
      </c>
      <c r="AS38" s="24">
        <f t="shared" si="11"/>
        <v>37663.39583465985</v>
      </c>
      <c r="AT38" s="24">
        <f t="shared" si="11"/>
        <v>39237.583646761974</v>
      </c>
      <c r="AU38" s="24">
        <f t="shared" si="11"/>
        <v>40873.99174668251</v>
      </c>
      <c r="AV38" s="24">
        <f t="shared" si="11"/>
        <v>40975.55776170431</v>
      </c>
      <c r="AW38" s="24">
        <f t="shared" si="11"/>
        <v>42988.1915653248</v>
      </c>
      <c r="AX38" s="24">
        <f t="shared" si="11"/>
        <v>42707.994042473525</v>
      </c>
      <c r="AY38" s="24">
        <f t="shared" si="11"/>
        <v>43980.988337959425</v>
      </c>
      <c r="AZ38" s="24">
        <f t="shared" si="11"/>
        <v>44104.189996975874</v>
      </c>
      <c r="BA38" s="24">
        <f t="shared" si="11"/>
        <v>42534.12165454638</v>
      </c>
      <c r="BB38" s="24">
        <f t="shared" si="11"/>
        <v>42295.53561831948</v>
      </c>
      <c r="BC38" s="24">
        <f t="shared" si="11"/>
        <v>41429.498122078156</v>
      </c>
      <c r="BD38" s="24">
        <f t="shared" si="11"/>
        <v>41063.441528517214</v>
      </c>
      <c r="BE38" s="24">
        <f t="shared" si="11"/>
        <v>41612.29591183079</v>
      </c>
      <c r="BF38" s="24">
        <f t="shared" si="11"/>
        <v>40459.568252443845</v>
      </c>
      <c r="BG38" s="24">
        <f t="shared" si="11"/>
        <v>40118.563603809685</v>
      </c>
      <c r="BH38" s="24">
        <f t="shared" si="11"/>
        <v>40375.775230453495</v>
      </c>
      <c r="BI38" s="24">
        <f t="shared" si="11"/>
        <v>40330.90541770974</v>
      </c>
      <c r="BJ38" s="24">
        <f t="shared" si="11"/>
        <v>40264.57725111785</v>
      </c>
      <c r="BK38" s="24">
        <f t="shared" si="11"/>
        <v>41213.45344586798</v>
      </c>
      <c r="BL38" s="24">
        <f t="shared" si="11"/>
        <v>40519.798435109915</v>
      </c>
      <c r="BM38" s="24">
        <f t="shared" si="11"/>
        <v>41427.76228034433</v>
      </c>
      <c r="BN38" s="24">
        <f t="shared" si="11"/>
        <v>39864.42231381004</v>
      </c>
      <c r="BO38" s="24"/>
      <c r="BP38" s="4"/>
      <c r="BQ38" s="42">
        <f ca="1" t="shared" si="8"/>
        <v>1.0066063279497295</v>
      </c>
      <c r="BR38" s="4"/>
      <c r="BS38" s="2">
        <v>30</v>
      </c>
      <c r="BT38" s="25">
        <f ca="1" t="shared" si="3"/>
        <v>33363</v>
      </c>
      <c r="BU38" s="22">
        <f t="shared" si="4"/>
        <v>0.4993564030413698</v>
      </c>
      <c r="BW38" s="4">
        <v>31</v>
      </c>
      <c r="BX38">
        <v>2009</v>
      </c>
      <c r="BY38" t="s">
        <v>170</v>
      </c>
      <c r="CB38" s="45">
        <v>33656</v>
      </c>
      <c r="CC38" s="48">
        <v>31648</v>
      </c>
      <c r="CD38" s="23">
        <f t="shared" si="5"/>
        <v>0.5153742496631141</v>
      </c>
      <c r="CF38" s="49">
        <f t="shared" si="6"/>
        <v>65304</v>
      </c>
    </row>
    <row r="39" spans="3:84" ht="12.75">
      <c r="C39" s="1" t="s">
        <v>32</v>
      </c>
      <c r="D39" s="3">
        <f t="shared" si="1"/>
        <v>31</v>
      </c>
      <c r="E39" s="4">
        <v>44142</v>
      </c>
      <c r="F39" s="4">
        <v>41306</v>
      </c>
      <c r="G39" s="4">
        <v>38775</v>
      </c>
      <c r="H39" s="4">
        <v>38563</v>
      </c>
      <c r="I39" s="4">
        <v>37635</v>
      </c>
      <c r="J39" s="4">
        <v>37854</v>
      </c>
      <c r="K39" s="4">
        <v>38534</v>
      </c>
      <c r="L39" s="4">
        <v>37584</v>
      </c>
      <c r="M39" s="4">
        <v>38338</v>
      </c>
      <c r="N39" s="4">
        <v>38480</v>
      </c>
      <c r="O39" s="4">
        <v>38151</v>
      </c>
      <c r="P39" s="4">
        <v>38002</v>
      </c>
      <c r="Q39" s="4">
        <v>37667</v>
      </c>
      <c r="R39" s="4">
        <v>39100</v>
      </c>
      <c r="S39" s="4">
        <v>39157</v>
      </c>
      <c r="T39" s="4">
        <v>40284</v>
      </c>
      <c r="U39" s="4">
        <v>42519</v>
      </c>
      <c r="V39" s="4">
        <v>43892</v>
      </c>
      <c r="W39" s="4">
        <v>44581</v>
      </c>
      <c r="X39" s="4">
        <v>46208</v>
      </c>
      <c r="Y39" s="4">
        <v>42837</v>
      </c>
      <c r="Z39" s="4">
        <v>39991</v>
      </c>
      <c r="AA39" s="4">
        <v>38357</v>
      </c>
      <c r="AB39" s="4">
        <v>38117</v>
      </c>
      <c r="AC39" s="4">
        <v>39937</v>
      </c>
      <c r="AD39" s="4">
        <v>39870</v>
      </c>
      <c r="AE39" s="4">
        <v>38083</v>
      </c>
      <c r="AF39" s="4">
        <v>37809</v>
      </c>
      <c r="AG39" s="4">
        <v>38209</v>
      </c>
      <c r="AH39" s="54">
        <v>35694</v>
      </c>
      <c r="AI39" s="54">
        <v>34414</v>
      </c>
      <c r="AJ39" s="62">
        <v>34603</v>
      </c>
      <c r="AK39" s="24">
        <f t="shared" si="11"/>
        <v>33560.879788234306</v>
      </c>
      <c r="AL39" s="24">
        <f t="shared" si="11"/>
        <v>33109.23051024319</v>
      </c>
      <c r="AM39" s="24">
        <f t="shared" si="11"/>
        <v>31449.227509450244</v>
      </c>
      <c r="AN39" s="24">
        <f t="shared" si="11"/>
        <v>32126.816160565373</v>
      </c>
      <c r="AO39" s="24">
        <f t="shared" si="11"/>
        <v>31355.130825568798</v>
      </c>
      <c r="AP39" s="24">
        <f t="shared" si="11"/>
        <v>32381.837141204138</v>
      </c>
      <c r="AQ39" s="24">
        <f t="shared" si="11"/>
        <v>33915.33879359851</v>
      </c>
      <c r="AR39" s="24">
        <f t="shared" si="11"/>
        <v>35378.40086139207</v>
      </c>
      <c r="AS39" s="24">
        <f t="shared" si="11"/>
        <v>36064.81348664974</v>
      </c>
      <c r="AT39" s="24">
        <f t="shared" si="11"/>
        <v>37886.78176494032</v>
      </c>
      <c r="AU39" s="24">
        <f t="shared" si="11"/>
        <v>39470.30626591634</v>
      </c>
      <c r="AV39" s="24">
        <f aca="true" t="shared" si="12" ref="AJ39:BN46">AU38*$BQ39</f>
        <v>41116.42009039034</v>
      </c>
      <c r="AW39" s="24">
        <f t="shared" si="12"/>
        <v>41218.58850512272</v>
      </c>
      <c r="AX39" s="24">
        <f t="shared" si="12"/>
        <v>43243.15947119424</v>
      </c>
      <c r="AY39" s="24">
        <f t="shared" si="12"/>
        <v>42961.300064624906</v>
      </c>
      <c r="AZ39" s="24">
        <f t="shared" si="12"/>
        <v>44241.844635614034</v>
      </c>
      <c r="BA39" s="24">
        <f t="shared" si="12"/>
        <v>44365.77701783273</v>
      </c>
      <c r="BB39" s="24">
        <f t="shared" si="12"/>
        <v>42786.39641957752</v>
      </c>
      <c r="BC39" s="24">
        <f t="shared" si="12"/>
        <v>42546.395302143166</v>
      </c>
      <c r="BD39" s="24">
        <f t="shared" si="12"/>
        <v>41675.22123795653</v>
      </c>
      <c r="BE39" s="24">
        <f t="shared" si="12"/>
        <v>41306.99352065925</v>
      </c>
      <c r="BF39" s="24">
        <f t="shared" si="12"/>
        <v>41859.10322241366</v>
      </c>
      <c r="BG39" s="24">
        <f t="shared" si="12"/>
        <v>40699.5386027674</v>
      </c>
      <c r="BH39" s="24">
        <f t="shared" si="12"/>
        <v>40356.511416362104</v>
      </c>
      <c r="BI39" s="24">
        <f t="shared" si="12"/>
        <v>40615.24859473123</v>
      </c>
      <c r="BJ39" s="24">
        <f t="shared" si="12"/>
        <v>40570.11265397009</v>
      </c>
      <c r="BK39" s="24">
        <f t="shared" si="12"/>
        <v>40503.39108739741</v>
      </c>
      <c r="BL39" s="24">
        <f t="shared" si="12"/>
        <v>41457.8951759364</v>
      </c>
      <c r="BM39" s="24">
        <f t="shared" si="12"/>
        <v>40760.12601757061</v>
      </c>
      <c r="BN39" s="24">
        <f t="shared" si="12"/>
        <v>41673.47510074584</v>
      </c>
      <c r="BO39" s="24"/>
      <c r="BP39" s="4"/>
      <c r="BQ39" s="42">
        <f ca="1" t="shared" si="8"/>
        <v>1.0059311149547194</v>
      </c>
      <c r="BR39" s="4"/>
      <c r="BS39" s="2">
        <v>31</v>
      </c>
      <c r="BT39" s="25">
        <f ca="1" t="shared" si="3"/>
        <v>34603</v>
      </c>
      <c r="BU39" s="22">
        <f t="shared" si="4"/>
        <v>0.5014200840457904</v>
      </c>
      <c r="BW39" s="4">
        <v>32</v>
      </c>
      <c r="BX39">
        <v>2010</v>
      </c>
      <c r="BY39" t="s">
        <v>171</v>
      </c>
      <c r="CB39" s="45">
        <v>32435</v>
      </c>
      <c r="CC39" s="48">
        <v>30743</v>
      </c>
      <c r="CD39" s="23">
        <f t="shared" si="5"/>
        <v>0.5133907372819653</v>
      </c>
      <c r="CF39" s="49">
        <f t="shared" si="6"/>
        <v>63178</v>
      </c>
    </row>
    <row r="40" spans="3:77" ht="12.75">
      <c r="C40" s="1" t="s">
        <v>33</v>
      </c>
      <c r="D40" s="3">
        <f t="shared" si="1"/>
        <v>32</v>
      </c>
      <c r="E40" s="4">
        <v>46016</v>
      </c>
      <c r="F40" s="4">
        <v>44085</v>
      </c>
      <c r="G40" s="4">
        <v>41215</v>
      </c>
      <c r="H40" s="4">
        <v>38624</v>
      </c>
      <c r="I40" s="4">
        <v>38463</v>
      </c>
      <c r="J40" s="4">
        <v>37557</v>
      </c>
      <c r="K40" s="4">
        <v>37808</v>
      </c>
      <c r="L40" s="4">
        <v>38578</v>
      </c>
      <c r="M40" s="4">
        <v>37641</v>
      </c>
      <c r="N40" s="4">
        <v>38271</v>
      </c>
      <c r="O40" s="4">
        <v>38382</v>
      </c>
      <c r="P40" s="4">
        <v>38029</v>
      </c>
      <c r="Q40" s="4">
        <v>38005</v>
      </c>
      <c r="R40" s="4">
        <v>37693</v>
      </c>
      <c r="S40" s="4">
        <v>39179</v>
      </c>
      <c r="T40" s="4">
        <v>39144</v>
      </c>
      <c r="U40" s="4">
        <v>40306</v>
      </c>
      <c r="V40" s="4">
        <v>42744</v>
      </c>
      <c r="W40" s="4">
        <v>43957</v>
      </c>
      <c r="X40" s="4">
        <v>44563</v>
      </c>
      <c r="Y40" s="4">
        <v>46157</v>
      </c>
      <c r="Z40" s="4">
        <v>42863</v>
      </c>
      <c r="AA40" s="4">
        <v>40006</v>
      </c>
      <c r="AB40" s="4">
        <v>38367</v>
      </c>
      <c r="AC40" s="4">
        <v>38081</v>
      </c>
      <c r="AD40" s="4">
        <v>39909</v>
      </c>
      <c r="AE40" s="4">
        <v>39796</v>
      </c>
      <c r="AF40" s="4">
        <v>38060</v>
      </c>
      <c r="AG40" s="4">
        <v>37832</v>
      </c>
      <c r="AH40" s="54">
        <v>38401</v>
      </c>
      <c r="AI40" s="54">
        <v>35993</v>
      </c>
      <c r="AJ40" s="62">
        <v>34437</v>
      </c>
      <c r="AK40" s="24">
        <f t="shared" si="12"/>
        <v>34765.28904770999</v>
      </c>
      <c r="AL40" s="24">
        <f t="shared" si="12"/>
        <v>33718.28126270595</v>
      </c>
      <c r="AM40" s="24">
        <f t="shared" si="12"/>
        <v>33264.513736839675</v>
      </c>
      <c r="AN40" s="24">
        <f t="shared" si="12"/>
        <v>31596.72527506951</v>
      </c>
      <c r="AO40" s="24">
        <f t="shared" si="12"/>
        <v>32277.491836103683</v>
      </c>
      <c r="AP40" s="24">
        <f t="shared" si="12"/>
        <v>31502.187275081957</v>
      </c>
      <c r="AQ40" s="24">
        <f t="shared" si="12"/>
        <v>32533.708872347277</v>
      </c>
      <c r="AR40" s="24">
        <f t="shared" si="12"/>
        <v>34074.40269082056</v>
      </c>
      <c r="AS40" s="24">
        <f t="shared" si="12"/>
        <v>35544.32656105099</v>
      </c>
      <c r="AT40" s="24">
        <f t="shared" si="12"/>
        <v>36233.95848091575</v>
      </c>
      <c r="AU40" s="24">
        <f t="shared" si="12"/>
        <v>38064.47184191135</v>
      </c>
      <c r="AV40" s="24">
        <f t="shared" si="12"/>
        <v>39655.42311753953</v>
      </c>
      <c r="AW40" s="24">
        <f t="shared" si="12"/>
        <v>41309.25726236137</v>
      </c>
      <c r="AX40" s="24">
        <f t="shared" si="12"/>
        <v>41411.90484984562</v>
      </c>
      <c r="AY40" s="24">
        <f t="shared" si="12"/>
        <v>43445.97111095239</v>
      </c>
      <c r="AZ40" s="24">
        <f t="shared" si="12"/>
        <v>43162.789775802295</v>
      </c>
      <c r="BA40" s="24">
        <f t="shared" si="12"/>
        <v>44449.34013701123</v>
      </c>
      <c r="BB40" s="24">
        <f t="shared" si="12"/>
        <v>44573.853765604246</v>
      </c>
      <c r="BC40" s="24">
        <f t="shared" si="12"/>
        <v>42987.06582771772</v>
      </c>
      <c r="BD40" s="24">
        <f t="shared" si="12"/>
        <v>42745.939098261355</v>
      </c>
      <c r="BE40" s="24">
        <f t="shared" si="12"/>
        <v>41870.6792030986</v>
      </c>
      <c r="BF40" s="24">
        <f t="shared" si="12"/>
        <v>41500.7244874029</v>
      </c>
      <c r="BG40" s="24">
        <f t="shared" si="12"/>
        <v>42055.423599258436</v>
      </c>
      <c r="BH40" s="24">
        <f t="shared" si="12"/>
        <v>40890.420588782465</v>
      </c>
      <c r="BI40" s="24">
        <f t="shared" si="12"/>
        <v>40545.78459518067</v>
      </c>
      <c r="BJ40" s="24">
        <f t="shared" si="12"/>
        <v>40805.73525822698</v>
      </c>
      <c r="BK40" s="24">
        <f t="shared" si="12"/>
        <v>40760.387628628356</v>
      </c>
      <c r="BL40" s="24">
        <f t="shared" si="12"/>
        <v>40693.35313602322</v>
      </c>
      <c r="BM40" s="24">
        <f t="shared" si="12"/>
        <v>41652.33387570704</v>
      </c>
      <c r="BN40" s="24">
        <f t="shared" si="12"/>
        <v>40951.292160273006</v>
      </c>
      <c r="BO40" s="24"/>
      <c r="BP40" s="4"/>
      <c r="BQ40" s="42">
        <f ca="1" t="shared" si="8"/>
        <v>1.0046900282550644</v>
      </c>
      <c r="BR40" s="4"/>
      <c r="BS40" s="2">
        <v>32</v>
      </c>
      <c r="BT40" s="25">
        <f ca="1" t="shared" si="3"/>
        <v>34437</v>
      </c>
      <c r="BU40" s="22">
        <f t="shared" si="4"/>
        <v>0.5016680020394785</v>
      </c>
      <c r="BW40" s="4">
        <v>33</v>
      </c>
      <c r="BX40">
        <v>2011</v>
      </c>
      <c r="BY40" t="s">
        <v>172</v>
      </c>
    </row>
    <row r="41" spans="3:77" ht="12.75">
      <c r="C41" s="1" t="s">
        <v>34</v>
      </c>
      <c r="D41" s="3">
        <f t="shared" si="1"/>
        <v>33</v>
      </c>
      <c r="E41" s="4">
        <v>44934</v>
      </c>
      <c r="F41" s="4">
        <v>45948</v>
      </c>
      <c r="G41" s="4">
        <v>43955</v>
      </c>
      <c r="H41" s="4">
        <v>41121</v>
      </c>
      <c r="I41" s="4">
        <v>38543</v>
      </c>
      <c r="J41" s="4">
        <v>38408</v>
      </c>
      <c r="K41" s="4">
        <v>37505</v>
      </c>
      <c r="L41" s="4">
        <v>37820</v>
      </c>
      <c r="M41" s="4">
        <v>38604</v>
      </c>
      <c r="N41" s="4">
        <v>37600</v>
      </c>
      <c r="O41" s="4">
        <v>38154</v>
      </c>
      <c r="P41" s="4">
        <v>38340</v>
      </c>
      <c r="Q41" s="4">
        <v>37976</v>
      </c>
      <c r="R41" s="4">
        <v>37968</v>
      </c>
      <c r="S41" s="4">
        <v>37700</v>
      </c>
      <c r="T41" s="4">
        <v>39216</v>
      </c>
      <c r="U41" s="4">
        <v>39179</v>
      </c>
      <c r="V41" s="4">
        <v>40506</v>
      </c>
      <c r="W41" s="4">
        <v>42800</v>
      </c>
      <c r="X41" s="4">
        <v>44017</v>
      </c>
      <c r="Y41" s="4">
        <v>44607</v>
      </c>
      <c r="Z41" s="4">
        <v>46167</v>
      </c>
      <c r="AA41" s="4">
        <v>42823</v>
      </c>
      <c r="AB41" s="4">
        <v>40017</v>
      </c>
      <c r="AC41" s="4">
        <v>38283</v>
      </c>
      <c r="AD41" s="4">
        <v>38068</v>
      </c>
      <c r="AE41" s="4">
        <v>39823</v>
      </c>
      <c r="AF41" s="4">
        <v>39709</v>
      </c>
      <c r="AG41" s="4">
        <v>38081</v>
      </c>
      <c r="AH41" s="54">
        <v>38008</v>
      </c>
      <c r="AI41" s="54">
        <v>38647</v>
      </c>
      <c r="AJ41" s="62">
        <v>36046</v>
      </c>
      <c r="AK41" s="24">
        <f t="shared" si="12"/>
        <v>34580.840342068994</v>
      </c>
      <c r="AL41" s="24">
        <f t="shared" si="12"/>
        <v>34910.5006244661</v>
      </c>
      <c r="AM41" s="24">
        <f t="shared" si="12"/>
        <v>33859.11957936553</v>
      </c>
      <c r="AN41" s="24">
        <f t="shared" si="12"/>
        <v>33403.45670616528</v>
      </c>
      <c r="AO41" s="24">
        <f t="shared" si="12"/>
        <v>31728.702037616364</v>
      </c>
      <c r="AP41" s="24">
        <f t="shared" si="12"/>
        <v>32412.31210113357</v>
      </c>
      <c r="AQ41" s="24">
        <f t="shared" si="12"/>
        <v>31633.769160657623</v>
      </c>
      <c r="AR41" s="24">
        <f t="shared" si="12"/>
        <v>32669.599333565486</v>
      </c>
      <c r="AS41" s="24">
        <f t="shared" si="12"/>
        <v>34216.728495589974</v>
      </c>
      <c r="AT41" s="24">
        <f t="shared" si="12"/>
        <v>35692.7921094772</v>
      </c>
      <c r="AU41" s="24">
        <f t="shared" si="12"/>
        <v>36385.30456165474</v>
      </c>
      <c r="AV41" s="24">
        <f t="shared" si="12"/>
        <v>38223.463817124524</v>
      </c>
      <c r="AW41" s="24">
        <f t="shared" si="12"/>
        <v>39821.06035731412</v>
      </c>
      <c r="AX41" s="24">
        <f t="shared" si="12"/>
        <v>41481.80242295126</v>
      </c>
      <c r="AY41" s="24">
        <f t="shared" si="12"/>
        <v>41584.878760445565</v>
      </c>
      <c r="AZ41" s="24">
        <f t="shared" si="12"/>
        <v>43627.441138716684</v>
      </c>
      <c r="BA41" s="24">
        <f t="shared" si="12"/>
        <v>43343.076979856174</v>
      </c>
      <c r="BB41" s="24">
        <f t="shared" si="12"/>
        <v>44635.00114958633</v>
      </c>
      <c r="BC41" s="24">
        <f t="shared" si="12"/>
        <v>44760.03486073384</v>
      </c>
      <c r="BD41" s="24">
        <f t="shared" si="12"/>
        <v>43166.61904818411</v>
      </c>
      <c r="BE41" s="24">
        <f t="shared" si="12"/>
        <v>42924.48515343324</v>
      </c>
      <c r="BF41" s="24">
        <f t="shared" si="12"/>
        <v>42045.569374113344</v>
      </c>
      <c r="BG41" s="24">
        <f t="shared" si="12"/>
        <v>41674.06938987347</v>
      </c>
      <c r="BH41" s="24">
        <f t="shared" si="12"/>
        <v>42231.08543148464</v>
      </c>
      <c r="BI41" s="24">
        <f t="shared" si="12"/>
        <v>41061.21630515832</v>
      </c>
      <c r="BJ41" s="24">
        <f t="shared" si="12"/>
        <v>40715.140797103784</v>
      </c>
      <c r="BK41" s="24">
        <f t="shared" si="12"/>
        <v>40976.17725137156</v>
      </c>
      <c r="BL41" s="24">
        <f t="shared" si="12"/>
        <v>40930.64020868372</v>
      </c>
      <c r="BM41" s="24">
        <f t="shared" si="12"/>
        <v>40863.32571885622</v>
      </c>
      <c r="BN41" s="24">
        <f t="shared" si="12"/>
        <v>41826.312037354495</v>
      </c>
      <c r="BO41" s="24"/>
      <c r="BP41" s="4"/>
      <c r="BQ41" s="42">
        <f ca="1" t="shared" si="8"/>
        <v>1.0041769126831313</v>
      </c>
      <c r="BR41" s="4"/>
      <c r="BS41" s="2">
        <v>33</v>
      </c>
      <c r="BT41" s="25">
        <f ca="1" t="shared" si="3"/>
        <v>36046</v>
      </c>
      <c r="BU41" s="22">
        <f t="shared" si="4"/>
        <v>0.5044432315938256</v>
      </c>
      <c r="BW41" s="4">
        <v>34</v>
      </c>
      <c r="BX41">
        <v>2012</v>
      </c>
      <c r="BY41" t="s">
        <v>173</v>
      </c>
    </row>
    <row r="42" spans="3:77" ht="12.75">
      <c r="C42" s="1" t="s">
        <v>35</v>
      </c>
      <c r="D42" s="3">
        <f t="shared" si="1"/>
        <v>34</v>
      </c>
      <c r="E42" s="4">
        <v>42821</v>
      </c>
      <c r="F42" s="4">
        <v>44900</v>
      </c>
      <c r="G42" s="4">
        <v>45817</v>
      </c>
      <c r="H42" s="4">
        <v>43881</v>
      </c>
      <c r="I42" s="4">
        <v>40965</v>
      </c>
      <c r="J42" s="4">
        <v>38475</v>
      </c>
      <c r="K42" s="4">
        <v>38386</v>
      </c>
      <c r="L42" s="4">
        <v>37510</v>
      </c>
      <c r="M42" s="4">
        <v>37855</v>
      </c>
      <c r="N42" s="4">
        <v>38568</v>
      </c>
      <c r="O42" s="4">
        <v>37470</v>
      </c>
      <c r="P42" s="4">
        <v>38115</v>
      </c>
      <c r="Q42" s="4">
        <v>38341</v>
      </c>
      <c r="R42" s="4">
        <v>38006</v>
      </c>
      <c r="S42" s="4">
        <v>37972</v>
      </c>
      <c r="T42" s="4">
        <v>37759</v>
      </c>
      <c r="U42" s="4">
        <v>39236</v>
      </c>
      <c r="V42" s="4">
        <v>39376</v>
      </c>
      <c r="W42" s="4">
        <v>40603</v>
      </c>
      <c r="X42" s="4">
        <v>42840</v>
      </c>
      <c r="Y42" s="4">
        <v>44031</v>
      </c>
      <c r="Z42" s="4">
        <v>44626</v>
      </c>
      <c r="AA42" s="4">
        <v>46136</v>
      </c>
      <c r="AB42" s="4">
        <v>42755</v>
      </c>
      <c r="AC42" s="4">
        <v>39985</v>
      </c>
      <c r="AD42" s="4">
        <v>38181</v>
      </c>
      <c r="AE42" s="4">
        <v>37983</v>
      </c>
      <c r="AF42" s="4">
        <v>39742</v>
      </c>
      <c r="AG42" s="4">
        <v>39689</v>
      </c>
      <c r="AH42" s="54">
        <v>38247</v>
      </c>
      <c r="AI42" s="54">
        <v>38158</v>
      </c>
      <c r="AJ42" s="62">
        <v>38629</v>
      </c>
      <c r="AK42" s="24">
        <f t="shared" si="12"/>
        <v>36140.199163938356</v>
      </c>
      <c r="AL42" s="24">
        <f t="shared" si="12"/>
        <v>34671.210598089325</v>
      </c>
      <c r="AM42" s="24">
        <f t="shared" si="12"/>
        <v>35001.732383093804</v>
      </c>
      <c r="AN42" s="24">
        <f t="shared" si="12"/>
        <v>33947.603759470534</v>
      </c>
      <c r="AO42" s="24">
        <f t="shared" si="12"/>
        <v>33490.750100560545</v>
      </c>
      <c r="AP42" s="24">
        <f t="shared" si="12"/>
        <v>31811.618788567725</v>
      </c>
      <c r="AQ42" s="24">
        <f t="shared" si="12"/>
        <v>32497.015333149215</v>
      </c>
      <c r="AR42" s="24">
        <f t="shared" si="12"/>
        <v>31716.437823120945</v>
      </c>
      <c r="AS42" s="24">
        <f t="shared" si="12"/>
        <v>32754.97493539157</v>
      </c>
      <c r="AT42" s="24">
        <f t="shared" si="12"/>
        <v>34306.1472165851</v>
      </c>
      <c r="AU42" s="24">
        <f t="shared" si="12"/>
        <v>35786.06823374448</v>
      </c>
      <c r="AV42" s="24">
        <f t="shared" si="12"/>
        <v>36480.39043163616</v>
      </c>
      <c r="AW42" s="24">
        <f t="shared" si="12"/>
        <v>38323.35335644653</v>
      </c>
      <c r="AX42" s="24">
        <f t="shared" si="12"/>
        <v>39925.12490241754</v>
      </c>
      <c r="AY42" s="24">
        <f t="shared" si="12"/>
        <v>41590.20699230426</v>
      </c>
      <c r="AZ42" s="24">
        <f t="shared" si="12"/>
        <v>41693.55269962639</v>
      </c>
      <c r="BA42" s="24">
        <f t="shared" si="12"/>
        <v>43741.45291478163</v>
      </c>
      <c r="BB42" s="24">
        <f t="shared" si="12"/>
        <v>43456.34562586456</v>
      </c>
      <c r="BC42" s="24">
        <f t="shared" si="12"/>
        <v>44751.64598648026</v>
      </c>
      <c r="BD42" s="24">
        <f t="shared" si="12"/>
        <v>44877.006448752836</v>
      </c>
      <c r="BE42" s="24">
        <f t="shared" si="12"/>
        <v>43279.426555934886</v>
      </c>
      <c r="BF42" s="24">
        <f t="shared" si="12"/>
        <v>43036.6598916549</v>
      </c>
      <c r="BG42" s="24">
        <f t="shared" si="12"/>
        <v>42155.44723801929</v>
      </c>
      <c r="BH42" s="24">
        <f t="shared" si="12"/>
        <v>41782.97641130262</v>
      </c>
      <c r="BI42" s="24">
        <f t="shared" si="12"/>
        <v>42341.44810528631</v>
      </c>
      <c r="BJ42" s="24">
        <f t="shared" si="12"/>
        <v>41168.52175503453</v>
      </c>
      <c r="BK42" s="24">
        <f t="shared" si="12"/>
        <v>40821.541846394124</v>
      </c>
      <c r="BL42" s="24">
        <f t="shared" si="12"/>
        <v>41083.260468329594</v>
      </c>
      <c r="BM42" s="24">
        <f t="shared" si="12"/>
        <v>41037.6044234959</v>
      </c>
      <c r="BN42" s="24">
        <f t="shared" si="12"/>
        <v>40970.11402042802</v>
      </c>
      <c r="BO42" s="24"/>
      <c r="BP42" s="4"/>
      <c r="BQ42" s="42">
        <f ca="1" t="shared" si="8"/>
        <v>1.0026133042206724</v>
      </c>
      <c r="BR42" s="4"/>
      <c r="BS42" s="2">
        <v>34</v>
      </c>
      <c r="BT42" s="25">
        <f ca="1" t="shared" si="3"/>
        <v>38629</v>
      </c>
      <c r="BU42" s="22">
        <f t="shared" si="4"/>
        <v>0.4987926915875783</v>
      </c>
      <c r="BW42" s="4">
        <v>35</v>
      </c>
      <c r="BX42">
        <v>2013</v>
      </c>
      <c r="BY42" t="s">
        <v>174</v>
      </c>
    </row>
    <row r="43" spans="3:77" ht="12.75">
      <c r="C43" s="1" t="s">
        <v>36</v>
      </c>
      <c r="D43" s="3">
        <f t="shared" si="1"/>
        <v>35</v>
      </c>
      <c r="E43" s="4">
        <v>39265</v>
      </c>
      <c r="F43" s="4">
        <v>42760</v>
      </c>
      <c r="G43" s="4">
        <v>44815</v>
      </c>
      <c r="H43" s="4">
        <v>45668</v>
      </c>
      <c r="I43" s="4">
        <v>43748</v>
      </c>
      <c r="J43" s="4">
        <v>40884</v>
      </c>
      <c r="K43" s="4">
        <v>38415</v>
      </c>
      <c r="L43" s="4">
        <v>38353</v>
      </c>
      <c r="M43" s="4">
        <v>37505</v>
      </c>
      <c r="N43" s="4">
        <v>37766</v>
      </c>
      <c r="O43" s="4">
        <v>38435</v>
      </c>
      <c r="P43" s="4">
        <v>37334</v>
      </c>
      <c r="Q43" s="4">
        <v>38123</v>
      </c>
      <c r="R43" s="4">
        <v>38356</v>
      </c>
      <c r="S43" s="4">
        <v>38039</v>
      </c>
      <c r="T43" s="4">
        <v>37957</v>
      </c>
      <c r="U43" s="4">
        <v>37738</v>
      </c>
      <c r="V43" s="4">
        <v>39470</v>
      </c>
      <c r="W43" s="4">
        <v>39403</v>
      </c>
      <c r="X43" s="4">
        <v>40585</v>
      </c>
      <c r="Y43" s="4">
        <v>42819</v>
      </c>
      <c r="Z43" s="4">
        <v>43932</v>
      </c>
      <c r="AA43" s="4">
        <v>44575</v>
      </c>
      <c r="AB43" s="4">
        <v>46063</v>
      </c>
      <c r="AC43" s="4">
        <v>42707</v>
      </c>
      <c r="AD43" s="4">
        <v>39868</v>
      </c>
      <c r="AE43" s="4">
        <v>38137</v>
      </c>
      <c r="AF43" s="4">
        <v>37933</v>
      </c>
      <c r="AG43" s="4">
        <v>39783</v>
      </c>
      <c r="AH43" s="54">
        <v>39811</v>
      </c>
      <c r="AI43" s="54">
        <v>38389</v>
      </c>
      <c r="AJ43" s="62">
        <v>38170</v>
      </c>
      <c r="AK43" s="24">
        <f t="shared" si="12"/>
        <v>38720.43601415132</v>
      </c>
      <c r="AL43" s="24">
        <f t="shared" si="12"/>
        <v>36225.74411105543</v>
      </c>
      <c r="AM43" s="24">
        <f t="shared" si="12"/>
        <v>34753.27840473434</v>
      </c>
      <c r="AN43" s="24">
        <f t="shared" si="12"/>
        <v>35084.582544824654</v>
      </c>
      <c r="AO43" s="24">
        <f t="shared" si="12"/>
        <v>34027.958766790274</v>
      </c>
      <c r="AP43" s="24">
        <f t="shared" si="12"/>
        <v>33570.02372141879</v>
      </c>
      <c r="AQ43" s="24">
        <f t="shared" si="12"/>
        <v>31886.917854702693</v>
      </c>
      <c r="AR43" s="24">
        <f t="shared" si="12"/>
        <v>32573.936753685015</v>
      </c>
      <c r="AS43" s="24">
        <f t="shared" si="12"/>
        <v>31791.511593025014</v>
      </c>
      <c r="AT43" s="24">
        <f t="shared" si="12"/>
        <v>32832.50695412668</v>
      </c>
      <c r="AU43" s="24">
        <f t="shared" si="12"/>
        <v>34387.35090713813</v>
      </c>
      <c r="AV43" s="24">
        <f t="shared" si="12"/>
        <v>35870.77494221326</v>
      </c>
      <c r="AW43" s="24">
        <f t="shared" si="12"/>
        <v>36566.74062179776</v>
      </c>
      <c r="AX43" s="24">
        <f t="shared" si="12"/>
        <v>38414.06589572599</v>
      </c>
      <c r="AY43" s="24">
        <f t="shared" si="12"/>
        <v>40019.6288835087</v>
      </c>
      <c r="AZ43" s="24">
        <f t="shared" si="12"/>
        <v>41688.65227318402</v>
      </c>
      <c r="BA43" s="24">
        <f t="shared" si="12"/>
        <v>41792.242602928614</v>
      </c>
      <c r="BB43" s="24">
        <f t="shared" si="12"/>
        <v>43844.99025998122</v>
      </c>
      <c r="BC43" s="24">
        <f t="shared" si="12"/>
        <v>43559.20811346742</v>
      </c>
      <c r="BD43" s="24">
        <f t="shared" si="12"/>
        <v>44857.574489307524</v>
      </c>
      <c r="BE43" s="24">
        <f t="shared" si="12"/>
        <v>44983.231683594975</v>
      </c>
      <c r="BF43" s="24">
        <f t="shared" si="12"/>
        <v>43381.87027073541</v>
      </c>
      <c r="BG43" s="24">
        <f t="shared" si="12"/>
        <v>43138.52897040088</v>
      </c>
      <c r="BH43" s="24">
        <f t="shared" si="12"/>
        <v>42255.23045969758</v>
      </c>
      <c r="BI43" s="24">
        <f t="shared" si="12"/>
        <v>41881.877983241524</v>
      </c>
      <c r="BJ43" s="24">
        <f t="shared" si="12"/>
        <v>42441.67159665658</v>
      </c>
      <c r="BK43" s="24">
        <f t="shared" si="12"/>
        <v>41265.96889417306</v>
      </c>
      <c r="BL43" s="24">
        <f t="shared" si="12"/>
        <v>40918.16767356919</v>
      </c>
      <c r="BM43" s="24">
        <f t="shared" si="12"/>
        <v>41180.50579141754</v>
      </c>
      <c r="BN43" s="24">
        <f t="shared" si="12"/>
        <v>41134.74167734153</v>
      </c>
      <c r="BO43" s="24"/>
      <c r="BP43" s="4"/>
      <c r="BQ43" s="42">
        <f ca="1" t="shared" si="8"/>
        <v>1.00236703031793</v>
      </c>
      <c r="BR43" s="4"/>
      <c r="BS43" s="2">
        <v>35</v>
      </c>
      <c r="BT43" s="25">
        <f ca="1" t="shared" si="3"/>
        <v>38170</v>
      </c>
      <c r="BU43" s="22">
        <f t="shared" si="4"/>
        <v>0.5001965666360896</v>
      </c>
      <c r="BW43" s="4">
        <v>36</v>
      </c>
      <c r="BX43">
        <v>2014</v>
      </c>
      <c r="BY43" t="s">
        <v>175</v>
      </c>
    </row>
    <row r="44" spans="3:77" ht="12.75">
      <c r="C44" s="1" t="s">
        <v>37</v>
      </c>
      <c r="D44" s="3">
        <f t="shared" si="1"/>
        <v>36</v>
      </c>
      <c r="E44" s="4">
        <v>37196</v>
      </c>
      <c r="F44" s="4">
        <v>39174</v>
      </c>
      <c r="G44" s="4">
        <v>42636</v>
      </c>
      <c r="H44" s="4">
        <v>44693</v>
      </c>
      <c r="I44" s="4">
        <v>45611</v>
      </c>
      <c r="J44" s="4">
        <v>43701</v>
      </c>
      <c r="K44" s="4">
        <v>40832</v>
      </c>
      <c r="L44" s="4">
        <v>38413</v>
      </c>
      <c r="M44" s="4">
        <v>38335</v>
      </c>
      <c r="N44" s="4">
        <v>37452</v>
      </c>
      <c r="O44" s="4">
        <v>37681</v>
      </c>
      <c r="P44" s="4">
        <v>38325</v>
      </c>
      <c r="Q44" s="4">
        <v>37330</v>
      </c>
      <c r="R44" s="4">
        <v>38102</v>
      </c>
      <c r="S44" s="4">
        <v>38357</v>
      </c>
      <c r="T44" s="4">
        <v>38037</v>
      </c>
      <c r="U44" s="4">
        <v>37946</v>
      </c>
      <c r="V44" s="4">
        <v>37953</v>
      </c>
      <c r="W44" s="4">
        <v>39549</v>
      </c>
      <c r="X44" s="4">
        <v>39437</v>
      </c>
      <c r="Y44" s="4">
        <v>40593</v>
      </c>
      <c r="Z44" s="4">
        <v>42746</v>
      </c>
      <c r="AA44" s="4">
        <v>43868</v>
      </c>
      <c r="AB44" s="4">
        <v>44514</v>
      </c>
      <c r="AC44" s="4">
        <v>46024</v>
      </c>
      <c r="AD44" s="4">
        <v>42611</v>
      </c>
      <c r="AE44" s="4">
        <v>39788</v>
      </c>
      <c r="AF44" s="4">
        <v>38109</v>
      </c>
      <c r="AG44" s="4">
        <v>37943</v>
      </c>
      <c r="AH44" s="54">
        <v>39870</v>
      </c>
      <c r="AI44" s="54">
        <v>39978</v>
      </c>
      <c r="AJ44" s="62">
        <v>38407</v>
      </c>
      <c r="AK44" s="24">
        <f t="shared" si="12"/>
        <v>38257.16206754809</v>
      </c>
      <c r="AL44" s="24">
        <f t="shared" si="12"/>
        <v>38808.855014920424</v>
      </c>
      <c r="AM44" s="24">
        <f t="shared" si="12"/>
        <v>36308.46642583634</v>
      </c>
      <c r="AN44" s="24">
        <f t="shared" si="12"/>
        <v>34832.638310415</v>
      </c>
      <c r="AO44" s="24">
        <f t="shared" si="12"/>
        <v>35164.69899108267</v>
      </c>
      <c r="AP44" s="24">
        <f t="shared" si="12"/>
        <v>34105.66238849723</v>
      </c>
      <c r="AQ44" s="24">
        <f t="shared" si="12"/>
        <v>33646.68163798146</v>
      </c>
      <c r="AR44" s="24">
        <f t="shared" si="12"/>
        <v>31959.73236054372</v>
      </c>
      <c r="AS44" s="24">
        <f t="shared" si="12"/>
        <v>32648.320082886792</v>
      </c>
      <c r="AT44" s="24">
        <f t="shared" si="12"/>
        <v>31864.108236486558</v>
      </c>
      <c r="AU44" s="24">
        <f t="shared" si="12"/>
        <v>32907.48073429196</v>
      </c>
      <c r="AV44" s="24">
        <f t="shared" si="12"/>
        <v>34465.8752090131</v>
      </c>
      <c r="AW44" s="24">
        <f t="shared" si="12"/>
        <v>35952.6866767827</v>
      </c>
      <c r="AX44" s="24">
        <f t="shared" si="12"/>
        <v>36650.24160990598</v>
      </c>
      <c r="AY44" s="24">
        <f t="shared" si="12"/>
        <v>38501.7852933262</v>
      </c>
      <c r="AZ44" s="24">
        <f t="shared" si="12"/>
        <v>40111.01462089392</v>
      </c>
      <c r="BA44" s="24">
        <f t="shared" si="12"/>
        <v>41783.84926363265</v>
      </c>
      <c r="BB44" s="24">
        <f t="shared" si="12"/>
        <v>41887.676144263234</v>
      </c>
      <c r="BC44" s="24">
        <f t="shared" si="12"/>
        <v>43945.111297515556</v>
      </c>
      <c r="BD44" s="24">
        <f t="shared" si="12"/>
        <v>43658.676560937354</v>
      </c>
      <c r="BE44" s="24">
        <f t="shared" si="12"/>
        <v>44960.00778607673</v>
      </c>
      <c r="BF44" s="24">
        <f t="shared" si="12"/>
        <v>45085.951921439795</v>
      </c>
      <c r="BG44" s="24">
        <f t="shared" si="12"/>
        <v>43480.933763187604</v>
      </c>
      <c r="BH44" s="24">
        <f t="shared" si="12"/>
        <v>43237.0367874311</v>
      </c>
      <c r="BI44" s="24">
        <f t="shared" si="12"/>
        <v>42351.72124438682</v>
      </c>
      <c r="BJ44" s="24">
        <f t="shared" si="12"/>
        <v>41977.51620901611</v>
      </c>
      <c r="BK44" s="24">
        <f t="shared" si="12"/>
        <v>42538.58812394402</v>
      </c>
      <c r="BL44" s="24">
        <f t="shared" si="12"/>
        <v>41360.20067746337</v>
      </c>
      <c r="BM44" s="24">
        <f t="shared" si="12"/>
        <v>41011.60524482168</v>
      </c>
      <c r="BN44" s="24">
        <f t="shared" si="12"/>
        <v>41274.54241775907</v>
      </c>
      <c r="BO44" s="24"/>
      <c r="BP44" s="4"/>
      <c r="BQ44" s="42">
        <f ca="1" t="shared" si="8"/>
        <v>1.0022835228595255</v>
      </c>
      <c r="BR44" s="4"/>
      <c r="BS44" s="2">
        <v>36</v>
      </c>
      <c r="BT44" s="25">
        <f ca="1" t="shared" si="3"/>
        <v>38407</v>
      </c>
      <c r="BU44" s="22">
        <f t="shared" si="4"/>
        <v>0.5020391623748399</v>
      </c>
      <c r="BW44" s="4">
        <v>37</v>
      </c>
      <c r="BX44">
        <v>2015</v>
      </c>
      <c r="BY44" t="s">
        <v>176</v>
      </c>
    </row>
    <row r="45" spans="3:77" ht="12.75">
      <c r="C45" s="1" t="s">
        <v>38</v>
      </c>
      <c r="D45" s="3">
        <f t="shared" si="1"/>
        <v>37</v>
      </c>
      <c r="E45" s="4">
        <v>33179</v>
      </c>
      <c r="F45" s="4">
        <v>37159</v>
      </c>
      <c r="G45" s="4">
        <v>39094</v>
      </c>
      <c r="H45" s="4">
        <v>42534</v>
      </c>
      <c r="I45" s="4">
        <v>44570</v>
      </c>
      <c r="J45" s="4">
        <v>45533</v>
      </c>
      <c r="K45" s="4">
        <v>43645</v>
      </c>
      <c r="L45" s="4">
        <v>40782</v>
      </c>
      <c r="M45" s="4">
        <v>38409</v>
      </c>
      <c r="N45" s="4">
        <v>38270</v>
      </c>
      <c r="O45" s="4">
        <v>37318</v>
      </c>
      <c r="P45" s="4">
        <v>37562</v>
      </c>
      <c r="Q45" s="4">
        <v>38292</v>
      </c>
      <c r="R45" s="4">
        <v>37300</v>
      </c>
      <c r="S45" s="4">
        <v>38082</v>
      </c>
      <c r="T45" s="4">
        <v>38343</v>
      </c>
      <c r="U45" s="4">
        <v>37976</v>
      </c>
      <c r="V45" s="4">
        <v>38158</v>
      </c>
      <c r="W45" s="4">
        <v>37972</v>
      </c>
      <c r="X45" s="4">
        <v>39550</v>
      </c>
      <c r="Y45" s="4">
        <v>39416</v>
      </c>
      <c r="Z45" s="4">
        <v>40608</v>
      </c>
      <c r="AA45" s="4">
        <v>42704</v>
      </c>
      <c r="AB45" s="4">
        <v>43812</v>
      </c>
      <c r="AC45" s="4">
        <v>44431</v>
      </c>
      <c r="AD45" s="4">
        <v>45969</v>
      </c>
      <c r="AE45" s="4">
        <v>42522</v>
      </c>
      <c r="AF45" s="4">
        <v>39720</v>
      </c>
      <c r="AG45" s="4">
        <v>38108</v>
      </c>
      <c r="AH45" s="54">
        <v>38074</v>
      </c>
      <c r="AI45" s="54">
        <v>40010</v>
      </c>
      <c r="AJ45" s="62">
        <v>39964</v>
      </c>
      <c r="AK45" s="24">
        <f t="shared" si="12"/>
        <v>38491.67164620585</v>
      </c>
      <c r="AL45" s="24">
        <f t="shared" si="12"/>
        <v>38341.50338270999</v>
      </c>
      <c r="AM45" s="24">
        <f t="shared" si="12"/>
        <v>38894.412586234954</v>
      </c>
      <c r="AN45" s="24">
        <f t="shared" si="12"/>
        <v>36388.51166820063</v>
      </c>
      <c r="AO45" s="24">
        <f t="shared" si="12"/>
        <v>34909.42995848529</v>
      </c>
      <c r="AP45" s="24">
        <f t="shared" si="12"/>
        <v>35242.22269644648</v>
      </c>
      <c r="AQ45" s="24">
        <f t="shared" si="12"/>
        <v>34180.85135351337</v>
      </c>
      <c r="AR45" s="24">
        <f t="shared" si="12"/>
        <v>33720.85873912583</v>
      </c>
      <c r="AS45" s="24">
        <f t="shared" si="12"/>
        <v>32030.190432021976</v>
      </c>
      <c r="AT45" s="24">
        <f t="shared" si="12"/>
        <v>32720.296207220206</v>
      </c>
      <c r="AU45" s="24">
        <f t="shared" si="12"/>
        <v>31934.35549608154</v>
      </c>
      <c r="AV45" s="24">
        <f t="shared" si="12"/>
        <v>32980.02820132296</v>
      </c>
      <c r="AW45" s="24">
        <f t="shared" si="12"/>
        <v>34541.85829521802</v>
      </c>
      <c r="AX45" s="24">
        <f t="shared" si="12"/>
        <v>36031.94757105839</v>
      </c>
      <c r="AY45" s="24">
        <f t="shared" si="12"/>
        <v>36731.04032605024</v>
      </c>
      <c r="AZ45" s="24">
        <f t="shared" si="12"/>
        <v>38586.66590213839</v>
      </c>
      <c r="BA45" s="24">
        <f t="shared" si="12"/>
        <v>40199.44291883278</v>
      </c>
      <c r="BB45" s="24">
        <f t="shared" si="12"/>
        <v>41875.96547427052</v>
      </c>
      <c r="BC45" s="24">
        <f t="shared" si="12"/>
        <v>41980.021250490536</v>
      </c>
      <c r="BD45" s="24">
        <f t="shared" si="12"/>
        <v>44041.99220246152</v>
      </c>
      <c r="BE45" s="24">
        <f t="shared" si="12"/>
        <v>43754.925995040074</v>
      </c>
      <c r="BF45" s="24">
        <f t="shared" si="12"/>
        <v>45059.12612056457</v>
      </c>
      <c r="BG45" s="24">
        <f t="shared" si="12"/>
        <v>45185.34791097154</v>
      </c>
      <c r="BH45" s="24">
        <f t="shared" si="12"/>
        <v>43576.79134748985</v>
      </c>
      <c r="BI45" s="24">
        <f t="shared" si="12"/>
        <v>43332.356679165794</v>
      </c>
      <c r="BJ45" s="24">
        <f t="shared" si="12"/>
        <v>42445.08937929486</v>
      </c>
      <c r="BK45" s="24">
        <f t="shared" si="12"/>
        <v>42070.0593756537</v>
      </c>
      <c r="BL45" s="24">
        <f t="shared" si="12"/>
        <v>42632.36822350209</v>
      </c>
      <c r="BM45" s="24">
        <f t="shared" si="12"/>
        <v>41451.3829171271</v>
      </c>
      <c r="BN45" s="24">
        <f t="shared" si="12"/>
        <v>41102.01897486108</v>
      </c>
      <c r="BO45" s="24"/>
      <c r="BP45" s="4"/>
      <c r="BQ45" s="42">
        <f ca="1" t="shared" si="8"/>
        <v>1.0022045889084241</v>
      </c>
      <c r="BR45" s="4"/>
      <c r="BS45" s="2">
        <v>37</v>
      </c>
      <c r="BT45" s="25">
        <f ca="1" t="shared" si="3"/>
        <v>39964</v>
      </c>
      <c r="BU45" s="22">
        <f t="shared" si="4"/>
        <v>0.5007392557323643</v>
      </c>
      <c r="BW45" s="4">
        <v>38</v>
      </c>
      <c r="BX45">
        <v>2016</v>
      </c>
      <c r="BY45" t="s">
        <v>177</v>
      </c>
    </row>
    <row r="46" spans="3:77" ht="12.75">
      <c r="C46" s="1" t="s">
        <v>39</v>
      </c>
      <c r="D46" s="3">
        <f t="shared" si="1"/>
        <v>38</v>
      </c>
      <c r="E46" s="4">
        <v>32247</v>
      </c>
      <c r="F46" s="4">
        <v>33161</v>
      </c>
      <c r="G46" s="4">
        <v>37051</v>
      </c>
      <c r="H46" s="4">
        <v>38942</v>
      </c>
      <c r="I46" s="4">
        <v>42399</v>
      </c>
      <c r="J46" s="4">
        <v>44415</v>
      </c>
      <c r="K46" s="4">
        <v>45490</v>
      </c>
      <c r="L46" s="4">
        <v>43555</v>
      </c>
      <c r="M46" s="4">
        <v>40737</v>
      </c>
      <c r="N46" s="4">
        <v>38319</v>
      </c>
      <c r="O46" s="4">
        <v>38111</v>
      </c>
      <c r="P46" s="4">
        <v>37179</v>
      </c>
      <c r="Q46" s="4">
        <v>37516</v>
      </c>
      <c r="R46" s="4">
        <v>38245</v>
      </c>
      <c r="S46" s="4">
        <v>37253</v>
      </c>
      <c r="T46" s="4">
        <v>38073</v>
      </c>
      <c r="U46" s="4">
        <v>38309</v>
      </c>
      <c r="V46" s="4">
        <v>38110</v>
      </c>
      <c r="W46" s="4">
        <v>38241</v>
      </c>
      <c r="X46" s="4">
        <v>37979</v>
      </c>
      <c r="Y46" s="4">
        <v>39533</v>
      </c>
      <c r="Z46" s="4">
        <v>39332</v>
      </c>
      <c r="AA46" s="4">
        <v>40551</v>
      </c>
      <c r="AB46" s="4">
        <v>42629</v>
      </c>
      <c r="AC46" s="4">
        <v>43737</v>
      </c>
      <c r="AD46" s="4">
        <v>44368</v>
      </c>
      <c r="AE46" s="4">
        <v>45876</v>
      </c>
      <c r="AF46" s="4">
        <v>42453</v>
      </c>
      <c r="AG46" s="4">
        <v>39700</v>
      </c>
      <c r="AH46" s="54">
        <v>38207</v>
      </c>
      <c r="AI46" s="54">
        <v>38250</v>
      </c>
      <c r="AJ46" s="62">
        <v>40024</v>
      </c>
      <c r="AK46" s="24">
        <f t="shared" si="12"/>
        <v>40064.8474131534</v>
      </c>
      <c r="AL46" s="24">
        <f t="shared" si="12"/>
        <v>38588.803702893616</v>
      </c>
      <c r="AM46" s="24">
        <f t="shared" si="12"/>
        <v>38438.25649632622</v>
      </c>
      <c r="AN46" s="24">
        <f t="shared" si="12"/>
        <v>38992.56094214135</v>
      </c>
      <c r="AO46" s="24">
        <f t="shared" si="12"/>
        <v>36480.33649229833</v>
      </c>
      <c r="AP46" s="24">
        <f t="shared" si="12"/>
        <v>34997.522384317876</v>
      </c>
      <c r="AQ46" s="24">
        <f t="shared" si="12"/>
        <v>35331.15491025673</v>
      </c>
      <c r="AR46" s="24">
        <f t="shared" si="12"/>
        <v>34267.105242973455</v>
      </c>
      <c r="AS46" s="24">
        <f t="shared" si="12"/>
        <v>33805.95185726096</v>
      </c>
      <c r="AT46" s="24">
        <f t="shared" si="12"/>
        <v>32111.017222330265</v>
      </c>
      <c r="AU46" s="24">
        <f t="shared" si="12"/>
        <v>32802.864449390945</v>
      </c>
      <c r="AV46" s="24">
        <f t="shared" si="12"/>
        <v>32014.94045110359</v>
      </c>
      <c r="AW46" s="24">
        <f t="shared" si="12"/>
        <v>33063.25186586679</v>
      </c>
      <c r="AX46" s="24">
        <f t="shared" si="12"/>
        <v>34629.02316996991</v>
      </c>
      <c r="AY46" s="24">
        <f t="shared" si="12"/>
        <v>36122.87262118902</v>
      </c>
      <c r="AZ46" s="24">
        <f t="shared" si="12"/>
        <v>36823.729506295356</v>
      </c>
      <c r="BA46" s="24">
        <f t="shared" si="12"/>
        <v>38684.037672693026</v>
      </c>
      <c r="BB46" s="24">
        <f t="shared" si="12"/>
        <v>40300.88446193588</v>
      </c>
      <c r="BC46" s="24">
        <f t="shared" si="12"/>
        <v>41981.63764901232</v>
      </c>
      <c r="BD46" s="24">
        <f t="shared" si="12"/>
        <v>42085.95600545093</v>
      </c>
      <c r="BE46" s="24">
        <f t="shared" si="12"/>
        <v>44153.13025129899</v>
      </c>
      <c r="BF46" s="24">
        <f t="shared" si="12"/>
        <v>43865.33964480783</v>
      </c>
      <c r="BG46" s="24">
        <f t="shared" si="12"/>
        <v>45172.830862537645</v>
      </c>
      <c r="BH46" s="24">
        <f t="shared" si="12"/>
        <v>45299.37116813444</v>
      </c>
      <c r="BI46" s="24">
        <f t="shared" si="12"/>
        <v>43686.755482234126</v>
      </c>
      <c r="BJ46" s="24">
        <f t="shared" si="12"/>
        <v>43441.703993672214</v>
      </c>
      <c r="BK46" s="24">
        <f t="shared" si="12"/>
        <v>42552.19771341975</v>
      </c>
      <c r="BL46" s="24">
        <f t="shared" si="12"/>
        <v>42176.22133790084</v>
      </c>
      <c r="BM46" s="24">
        <f aca="true" t="shared" si="13" ref="AJ46:BN54">BL45*$BQ46</f>
        <v>42739.9491476324</v>
      </c>
      <c r="BN46" s="24">
        <f t="shared" si="13"/>
        <v>41555.98367628093</v>
      </c>
      <c r="BO46" s="24"/>
      <c r="BP46" s="4"/>
      <c r="BQ46" s="42">
        <f ca="1" t="shared" si="8"/>
        <v>1.0025234564396308</v>
      </c>
      <c r="BR46" s="4"/>
      <c r="BS46" s="2">
        <v>38</v>
      </c>
      <c r="BT46" s="25">
        <f ca="1" t="shared" si="3"/>
        <v>40024</v>
      </c>
      <c r="BU46" s="22">
        <f t="shared" si="4"/>
        <v>0.5067291257833766</v>
      </c>
      <c r="BW46" s="4">
        <v>39</v>
      </c>
      <c r="BX46">
        <v>2017</v>
      </c>
      <c r="BY46" t="s">
        <v>178</v>
      </c>
    </row>
    <row r="47" spans="3:77" ht="12.75">
      <c r="C47" s="1" t="s">
        <v>40</v>
      </c>
      <c r="D47" s="3">
        <f t="shared" si="1"/>
        <v>39</v>
      </c>
      <c r="E47" s="4">
        <v>31262</v>
      </c>
      <c r="F47" s="4">
        <v>32185</v>
      </c>
      <c r="G47" s="4">
        <v>33051</v>
      </c>
      <c r="H47" s="4">
        <v>36900</v>
      </c>
      <c r="I47" s="4">
        <v>38850</v>
      </c>
      <c r="J47" s="4">
        <v>42329</v>
      </c>
      <c r="K47" s="4">
        <v>44378</v>
      </c>
      <c r="L47" s="4">
        <v>45456</v>
      </c>
      <c r="M47" s="4">
        <v>43496</v>
      </c>
      <c r="N47" s="4">
        <v>40665</v>
      </c>
      <c r="O47" s="4">
        <v>38216</v>
      </c>
      <c r="P47" s="4">
        <v>38043</v>
      </c>
      <c r="Q47" s="4">
        <v>37142</v>
      </c>
      <c r="R47" s="4">
        <v>37474</v>
      </c>
      <c r="S47" s="4">
        <v>38241</v>
      </c>
      <c r="T47" s="4">
        <v>37235</v>
      </c>
      <c r="U47" s="4">
        <v>38010</v>
      </c>
      <c r="V47" s="4">
        <v>38451</v>
      </c>
      <c r="W47" s="4">
        <v>38104</v>
      </c>
      <c r="X47" s="4">
        <v>38198</v>
      </c>
      <c r="Y47" s="4">
        <v>37948</v>
      </c>
      <c r="Z47" s="4">
        <v>39476</v>
      </c>
      <c r="AA47" s="4">
        <v>39316</v>
      </c>
      <c r="AB47" s="4">
        <v>40506</v>
      </c>
      <c r="AC47" s="4">
        <v>42567</v>
      </c>
      <c r="AD47" s="4">
        <v>43649</v>
      </c>
      <c r="AE47" s="4">
        <v>44313</v>
      </c>
      <c r="AF47" s="4">
        <v>45771</v>
      </c>
      <c r="AG47" s="4">
        <v>42415</v>
      </c>
      <c r="AH47" s="54">
        <v>39833</v>
      </c>
      <c r="AI47" s="54">
        <v>38355</v>
      </c>
      <c r="AJ47" s="62">
        <v>38214</v>
      </c>
      <c r="AK47" s="24">
        <f t="shared" si="13"/>
        <v>40107.81806328422</v>
      </c>
      <c r="AL47" s="24">
        <f t="shared" si="13"/>
        <v>40148.751018888666</v>
      </c>
      <c r="AM47" s="24">
        <f t="shared" si="13"/>
        <v>38669.61618517503</v>
      </c>
      <c r="AN47" s="24">
        <f t="shared" si="13"/>
        <v>38518.75370339058</v>
      </c>
      <c r="AO47" s="24">
        <f t="shared" si="13"/>
        <v>39074.21897084068</v>
      </c>
      <c r="AP47" s="24">
        <f t="shared" si="13"/>
        <v>36556.73343295246</v>
      </c>
      <c r="AQ47" s="24">
        <f t="shared" si="13"/>
        <v>35070.81402298466</v>
      </c>
      <c r="AR47" s="24">
        <f t="shared" si="13"/>
        <v>35405.14524051289</v>
      </c>
      <c r="AS47" s="24">
        <f t="shared" si="13"/>
        <v>34338.8672456674</v>
      </c>
      <c r="AT47" s="24">
        <f t="shared" si="13"/>
        <v>33876.7481148103</v>
      </c>
      <c r="AU47" s="24">
        <f t="shared" si="13"/>
        <v>32178.26395613153</v>
      </c>
      <c r="AV47" s="24">
        <f t="shared" si="13"/>
        <v>32871.5600462409</v>
      </c>
      <c r="AW47" s="24">
        <f t="shared" si="13"/>
        <v>32081.985981404683</v>
      </c>
      <c r="AX47" s="24">
        <f t="shared" si="13"/>
        <v>33132.492764759336</v>
      </c>
      <c r="AY47" s="24">
        <f t="shared" si="13"/>
        <v>34701.54309940053</v>
      </c>
      <c r="AZ47" s="24">
        <f t="shared" si="13"/>
        <v>36198.52096276833</v>
      </c>
      <c r="BA47" s="24">
        <f t="shared" si="13"/>
        <v>36900.84557890478</v>
      </c>
      <c r="BB47" s="24">
        <f t="shared" si="13"/>
        <v>38765.04959348402</v>
      </c>
      <c r="BC47" s="24">
        <f t="shared" si="13"/>
        <v>40385.28237529387</v>
      </c>
      <c r="BD47" s="24">
        <f t="shared" si="13"/>
        <v>42069.55538740029</v>
      </c>
      <c r="BE47" s="24">
        <f t="shared" si="13"/>
        <v>42174.09220682614</v>
      </c>
      <c r="BF47" s="24">
        <f t="shared" si="13"/>
        <v>44245.59551877849</v>
      </c>
      <c r="BG47" s="24">
        <f t="shared" si="13"/>
        <v>43957.202222619446</v>
      </c>
      <c r="BH47" s="24">
        <f t="shared" si="13"/>
        <v>45267.43158200505</v>
      </c>
      <c r="BI47" s="24">
        <f t="shared" si="13"/>
        <v>45394.23688768536</v>
      </c>
      <c r="BJ47" s="24">
        <f t="shared" si="13"/>
        <v>43778.244069973785</v>
      </c>
      <c r="BK47" s="24">
        <f t="shared" si="13"/>
        <v>43532.679395793835</v>
      </c>
      <c r="BL47" s="24">
        <f t="shared" si="13"/>
        <v>42641.31031587892</v>
      </c>
      <c r="BM47" s="24">
        <f t="shared" si="13"/>
        <v>42264.54657248982</v>
      </c>
      <c r="BN47" s="24">
        <f t="shared" si="13"/>
        <v>42829.45493821856</v>
      </c>
      <c r="BO47" s="24"/>
      <c r="BP47" s="4"/>
      <c r="BQ47" s="42">
        <f ca="1" t="shared" si="8"/>
        <v>1.0020941950650664</v>
      </c>
      <c r="BR47" s="4"/>
      <c r="BS47" s="2">
        <v>39</v>
      </c>
      <c r="BT47" s="25">
        <f ca="1" t="shared" si="3"/>
        <v>38214</v>
      </c>
      <c r="BU47" s="22">
        <f t="shared" si="4"/>
        <v>0.5042356107988283</v>
      </c>
      <c r="BW47" s="4">
        <v>40</v>
      </c>
      <c r="BX47">
        <v>2018</v>
      </c>
      <c r="BY47" t="s">
        <v>179</v>
      </c>
    </row>
    <row r="48" spans="3:77" ht="12.75">
      <c r="C48" s="1" t="s">
        <v>41</v>
      </c>
      <c r="D48" s="3">
        <f t="shared" si="1"/>
        <v>40</v>
      </c>
      <c r="E48" s="4">
        <v>30887</v>
      </c>
      <c r="F48" s="4">
        <v>31208</v>
      </c>
      <c r="G48" s="4">
        <v>32068</v>
      </c>
      <c r="H48" s="4">
        <v>32948</v>
      </c>
      <c r="I48" s="4">
        <v>36811</v>
      </c>
      <c r="J48" s="4">
        <v>38795</v>
      </c>
      <c r="K48" s="4">
        <v>42215</v>
      </c>
      <c r="L48" s="4">
        <v>44319</v>
      </c>
      <c r="M48" s="4">
        <v>45386</v>
      </c>
      <c r="N48" s="4">
        <v>43350</v>
      </c>
      <c r="O48" s="4">
        <v>40524</v>
      </c>
      <c r="P48" s="4">
        <v>38129</v>
      </c>
      <c r="Q48" s="4">
        <v>37980</v>
      </c>
      <c r="R48" s="4">
        <v>37118</v>
      </c>
      <c r="S48" s="4">
        <v>37401</v>
      </c>
      <c r="T48" s="4">
        <v>38169</v>
      </c>
      <c r="U48" s="4">
        <v>37161</v>
      </c>
      <c r="V48" s="4">
        <v>38167</v>
      </c>
      <c r="W48" s="4">
        <v>38442</v>
      </c>
      <c r="X48" s="4">
        <v>38065</v>
      </c>
      <c r="Y48" s="4">
        <v>38127</v>
      </c>
      <c r="Z48" s="4">
        <v>37904</v>
      </c>
      <c r="AA48" s="4">
        <v>39438</v>
      </c>
      <c r="AB48" s="4">
        <v>39223</v>
      </c>
      <c r="AC48" s="4">
        <v>40378</v>
      </c>
      <c r="AD48" s="4">
        <v>42479</v>
      </c>
      <c r="AE48" s="4">
        <v>43575</v>
      </c>
      <c r="AF48" s="4">
        <v>44218</v>
      </c>
      <c r="AG48" s="4">
        <v>45718</v>
      </c>
      <c r="AH48" s="54">
        <v>42446</v>
      </c>
      <c r="AI48" s="54">
        <v>39908</v>
      </c>
      <c r="AJ48" s="62">
        <v>38326</v>
      </c>
      <c r="AK48" s="24">
        <f t="shared" si="13"/>
        <v>38237.662619271985</v>
      </c>
      <c r="AL48" s="24">
        <f t="shared" si="13"/>
        <v>40132.65335999907</v>
      </c>
      <c r="AM48" s="24">
        <f t="shared" si="13"/>
        <v>40173.611661836425</v>
      </c>
      <c r="AN48" s="24">
        <f t="shared" si="13"/>
        <v>38693.56092807511</v>
      </c>
      <c r="AO48" s="24">
        <f t="shared" si="13"/>
        <v>38542.60503022668</v>
      </c>
      <c r="AP48" s="24">
        <f t="shared" si="13"/>
        <v>39098.41424919042</v>
      </c>
      <c r="AQ48" s="24">
        <f t="shared" si="13"/>
        <v>36579.369850627954</v>
      </c>
      <c r="AR48" s="24">
        <f t="shared" si="13"/>
        <v>35092.530339512225</v>
      </c>
      <c r="AS48" s="24">
        <f t="shared" si="13"/>
        <v>35427.06857939642</v>
      </c>
      <c r="AT48" s="24">
        <f t="shared" si="13"/>
        <v>34360.13033097293</v>
      </c>
      <c r="AU48" s="24">
        <f t="shared" si="13"/>
        <v>33897.725049776906</v>
      </c>
      <c r="AV48" s="24">
        <f t="shared" si="13"/>
        <v>32198.189167018307</v>
      </c>
      <c r="AW48" s="24">
        <f t="shared" si="13"/>
        <v>32891.914555327894</v>
      </c>
      <c r="AX48" s="24">
        <f t="shared" si="13"/>
        <v>32101.851575683406</v>
      </c>
      <c r="AY48" s="24">
        <f t="shared" si="13"/>
        <v>33153.008846871235</v>
      </c>
      <c r="AZ48" s="24">
        <f t="shared" si="13"/>
        <v>34723.0307584394</v>
      </c>
      <c r="BA48" s="24">
        <f t="shared" si="13"/>
        <v>36220.9355704972</v>
      </c>
      <c r="BB48" s="24">
        <f t="shared" si="13"/>
        <v>36923.69507541778</v>
      </c>
      <c r="BC48" s="24">
        <f t="shared" si="13"/>
        <v>38789.05343002534</v>
      </c>
      <c r="BD48" s="24">
        <f t="shared" si="13"/>
        <v>40410.28948161716</v>
      </c>
      <c r="BE48" s="24">
        <f t="shared" si="13"/>
        <v>42095.6054180716</v>
      </c>
      <c r="BF48" s="24">
        <f t="shared" si="13"/>
        <v>42200.206968092476</v>
      </c>
      <c r="BG48" s="24">
        <f t="shared" si="13"/>
        <v>44272.99298256724</v>
      </c>
      <c r="BH48" s="24">
        <f t="shared" si="13"/>
        <v>43984.42110942678</v>
      </c>
      <c r="BI48" s="24">
        <f t="shared" si="13"/>
        <v>45295.46178033407</v>
      </c>
      <c r="BJ48" s="24">
        <f t="shared" si="13"/>
        <v>45422.34560555356</v>
      </c>
      <c r="BK48" s="24">
        <f t="shared" si="13"/>
        <v>43805.35214350243</v>
      </c>
      <c r="BL48" s="24">
        <f t="shared" si="13"/>
        <v>43559.63541239592</v>
      </c>
      <c r="BM48" s="24">
        <f t="shared" si="13"/>
        <v>42667.71438483959</v>
      </c>
      <c r="BN48" s="24">
        <f t="shared" si="13"/>
        <v>42290.71734430768</v>
      </c>
      <c r="BO48" s="24"/>
      <c r="BP48" s="4"/>
      <c r="BQ48" s="42">
        <f ca="1" t="shared" si="8"/>
        <v>1.0006192133582452</v>
      </c>
      <c r="BR48" s="4"/>
      <c r="BS48" s="2">
        <v>40</v>
      </c>
      <c r="BT48" s="25">
        <f ca="1" t="shared" si="3"/>
        <v>38326</v>
      </c>
      <c r="BU48" s="22">
        <f t="shared" si="4"/>
        <v>0.507105242266268</v>
      </c>
      <c r="BW48" s="4">
        <v>41</v>
      </c>
      <c r="BX48">
        <v>2019</v>
      </c>
      <c r="BY48" t="s">
        <v>180</v>
      </c>
    </row>
    <row r="49" spans="3:77" ht="12.75">
      <c r="C49" s="1" t="s">
        <v>42</v>
      </c>
      <c r="D49" s="3">
        <f t="shared" si="1"/>
        <v>41</v>
      </c>
      <c r="E49" s="4">
        <v>29885</v>
      </c>
      <c r="F49" s="4">
        <v>30819</v>
      </c>
      <c r="G49" s="4">
        <v>31135</v>
      </c>
      <c r="H49" s="4">
        <v>31963</v>
      </c>
      <c r="I49" s="4">
        <v>32823</v>
      </c>
      <c r="J49" s="4">
        <v>36705</v>
      </c>
      <c r="K49" s="4">
        <v>38719</v>
      </c>
      <c r="L49" s="4">
        <v>42165</v>
      </c>
      <c r="M49" s="4">
        <v>44230</v>
      </c>
      <c r="N49" s="4">
        <v>45273</v>
      </c>
      <c r="O49" s="4">
        <v>43193</v>
      </c>
      <c r="P49" s="4">
        <v>40417</v>
      </c>
      <c r="Q49" s="4">
        <v>38076</v>
      </c>
      <c r="R49" s="4">
        <v>37948</v>
      </c>
      <c r="S49" s="4">
        <v>37062</v>
      </c>
      <c r="T49" s="4">
        <v>37329</v>
      </c>
      <c r="U49" s="4">
        <v>38083</v>
      </c>
      <c r="V49" s="4">
        <v>37278</v>
      </c>
      <c r="W49" s="4">
        <v>38097</v>
      </c>
      <c r="X49" s="4">
        <v>38375</v>
      </c>
      <c r="Y49" s="4">
        <v>37998</v>
      </c>
      <c r="Z49" s="4">
        <v>38051</v>
      </c>
      <c r="AA49" s="4">
        <v>37803</v>
      </c>
      <c r="AB49" s="4">
        <v>39411</v>
      </c>
      <c r="AC49" s="4">
        <v>39116</v>
      </c>
      <c r="AD49" s="4">
        <v>40292</v>
      </c>
      <c r="AE49" s="4">
        <v>42374</v>
      </c>
      <c r="AF49" s="4">
        <v>43479</v>
      </c>
      <c r="AG49" s="4">
        <v>44125</v>
      </c>
      <c r="AH49" s="54">
        <v>45722</v>
      </c>
      <c r="AI49" s="54">
        <v>42519</v>
      </c>
      <c r="AJ49" s="62">
        <v>39790</v>
      </c>
      <c r="AK49" s="24">
        <f t="shared" si="13"/>
        <v>38311.31506742078</v>
      </c>
      <c r="AL49" s="24">
        <f t="shared" si="13"/>
        <v>38223.011533910845</v>
      </c>
      <c r="AM49" s="24">
        <f t="shared" si="13"/>
        <v>40117.27619283274</v>
      </c>
      <c r="AN49" s="24">
        <f t="shared" si="13"/>
        <v>40158.218801148694</v>
      </c>
      <c r="AO49" s="24">
        <f t="shared" si="13"/>
        <v>38678.7351614029</v>
      </c>
      <c r="AP49" s="24">
        <f t="shared" si="13"/>
        <v>38527.8371035895</v>
      </c>
      <c r="AQ49" s="24">
        <f t="shared" si="13"/>
        <v>39083.433359527946</v>
      </c>
      <c r="AR49" s="24">
        <f t="shared" si="13"/>
        <v>36565.354154232635</v>
      </c>
      <c r="AS49" s="24">
        <f t="shared" si="13"/>
        <v>35079.08433831017</v>
      </c>
      <c r="AT49" s="24">
        <f t="shared" si="13"/>
        <v>35413.49439702498</v>
      </c>
      <c r="AU49" s="24">
        <f t="shared" si="13"/>
        <v>34346.96495505779</v>
      </c>
      <c r="AV49" s="24">
        <f t="shared" si="13"/>
        <v>33884.73684837459</v>
      </c>
      <c r="AW49" s="24">
        <f t="shared" si="13"/>
        <v>32185.852157231457</v>
      </c>
      <c r="AX49" s="24">
        <f t="shared" si="13"/>
        <v>32879.31173876351</v>
      </c>
      <c r="AY49" s="24">
        <f t="shared" si="13"/>
        <v>32089.551478463316</v>
      </c>
      <c r="AZ49" s="24">
        <f t="shared" si="13"/>
        <v>33140.30598981037</v>
      </c>
      <c r="BA49" s="24">
        <f t="shared" si="13"/>
        <v>34709.72633414169</v>
      </c>
      <c r="BB49" s="24">
        <f t="shared" si="13"/>
        <v>36207.05721124214</v>
      </c>
      <c r="BC49" s="24">
        <f t="shared" si="13"/>
        <v>36909.547447886645</v>
      </c>
      <c r="BD49" s="24">
        <f t="shared" si="13"/>
        <v>38774.19107458956</v>
      </c>
      <c r="BE49" s="24">
        <f t="shared" si="13"/>
        <v>40394.805935811586</v>
      </c>
      <c r="BF49" s="24">
        <f t="shared" si="13"/>
        <v>42079.476129143826</v>
      </c>
      <c r="BG49" s="24">
        <f t="shared" si="13"/>
        <v>42184.03760019194</v>
      </c>
      <c r="BH49" s="24">
        <f t="shared" si="13"/>
        <v>44256.02940909154</v>
      </c>
      <c r="BI49" s="24">
        <f t="shared" si="13"/>
        <v>43967.56810471645</v>
      </c>
      <c r="BJ49" s="24">
        <f t="shared" si="13"/>
        <v>45278.106439249976</v>
      </c>
      <c r="BK49" s="24">
        <f t="shared" si="13"/>
        <v>45404.94164785362</v>
      </c>
      <c r="BL49" s="24">
        <f t="shared" si="13"/>
        <v>43788.56775058805</v>
      </c>
      <c r="BM49" s="24">
        <f t="shared" si="13"/>
        <v>43542.94516793507</v>
      </c>
      <c r="BN49" s="24">
        <f t="shared" si="13"/>
        <v>42651.36588749964</v>
      </c>
      <c r="BO49" s="24"/>
      <c r="BP49" s="4"/>
      <c r="BQ49" s="42">
        <f ca="1">1-AVERAGE((INDIRECT($BZ$8&amp;ROW(BP48))-INDIRECT($BZ$9&amp;ROW(BP49)))/INDIRECT($BZ$8&amp;ROW(BP48)),(INDIRECT($BZ$9&amp;ROW(BP48))-INDIRECT($BZ$10&amp;ROW(BP49)))/INDIRECT($BZ$9&amp;ROW(BP48)),(INDIRECT($BZ$10&amp;ROW(BP48))-INDIRECT($BZ$11&amp;ROW(BP49)))/INDIRECT($BZ$10&amp;ROW(BP48)))</f>
        <v>0.9996168415023946</v>
      </c>
      <c r="BR49" s="4"/>
      <c r="BS49" s="2">
        <v>41</v>
      </c>
      <c r="BT49" s="25">
        <f ca="1" t="shared" si="3"/>
        <v>39790</v>
      </c>
      <c r="BU49" s="22">
        <f t="shared" si="4"/>
        <v>0.5089146394495179</v>
      </c>
      <c r="BW49" s="4">
        <v>42</v>
      </c>
      <c r="BX49">
        <v>2020</v>
      </c>
      <c r="BY49" t="s">
        <v>181</v>
      </c>
    </row>
    <row r="50" spans="3:77" ht="12.75">
      <c r="C50" s="1" t="s">
        <v>43</v>
      </c>
      <c r="D50" s="3">
        <f t="shared" si="1"/>
        <v>42</v>
      </c>
      <c r="E50" s="4">
        <v>29062</v>
      </c>
      <c r="F50" s="4">
        <v>29811</v>
      </c>
      <c r="G50" s="4">
        <v>30727</v>
      </c>
      <c r="H50" s="4">
        <v>31004</v>
      </c>
      <c r="I50" s="4">
        <v>31855</v>
      </c>
      <c r="J50" s="4">
        <v>32724</v>
      </c>
      <c r="K50" s="4">
        <v>36612</v>
      </c>
      <c r="L50" s="4">
        <v>38597</v>
      </c>
      <c r="M50" s="4">
        <v>42095</v>
      </c>
      <c r="N50" s="4">
        <v>44103</v>
      </c>
      <c r="O50" s="4">
        <v>45076</v>
      </c>
      <c r="P50" s="4">
        <v>43053</v>
      </c>
      <c r="Q50" s="4">
        <v>40274</v>
      </c>
      <c r="R50" s="4">
        <v>37990</v>
      </c>
      <c r="S50" s="4">
        <v>37844</v>
      </c>
      <c r="T50" s="4">
        <v>37018</v>
      </c>
      <c r="U50" s="4">
        <v>37280</v>
      </c>
      <c r="V50" s="4">
        <v>38159</v>
      </c>
      <c r="W50" s="4">
        <v>37220</v>
      </c>
      <c r="X50" s="4">
        <v>38035</v>
      </c>
      <c r="Y50" s="4">
        <v>38292</v>
      </c>
      <c r="Z50" s="4">
        <v>37953</v>
      </c>
      <c r="AA50" s="4">
        <v>37985</v>
      </c>
      <c r="AB50" s="4">
        <v>37772</v>
      </c>
      <c r="AC50" s="4">
        <v>39318</v>
      </c>
      <c r="AD50" s="4">
        <v>39046</v>
      </c>
      <c r="AE50" s="4">
        <v>40205</v>
      </c>
      <c r="AF50" s="4">
        <v>42332</v>
      </c>
      <c r="AG50" s="4">
        <v>43415</v>
      </c>
      <c r="AH50" s="54">
        <v>44144</v>
      </c>
      <c r="AI50" s="54">
        <v>45776</v>
      </c>
      <c r="AJ50" s="62">
        <v>42457</v>
      </c>
      <c r="AK50" s="24">
        <f t="shared" si="13"/>
        <v>39792.03557625805</v>
      </c>
      <c r="AL50" s="24">
        <f t="shared" si="13"/>
        <v>38313.27499713593</v>
      </c>
      <c r="AM50" s="24">
        <f t="shared" si="13"/>
        <v>38224.966946195076</v>
      </c>
      <c r="AN50" s="24">
        <f t="shared" si="13"/>
        <v>40119.328511881635</v>
      </c>
      <c r="AO50" s="24">
        <f t="shared" si="13"/>
        <v>40160.27321473897</v>
      </c>
      <c r="AP50" s="24">
        <f t="shared" si="13"/>
        <v>38680.713887590035</v>
      </c>
      <c r="AQ50" s="24">
        <f t="shared" si="13"/>
        <v>38529.80811013592</v>
      </c>
      <c r="AR50" s="24">
        <f t="shared" si="13"/>
        <v>39085.43278925978</v>
      </c>
      <c r="AS50" s="24">
        <f t="shared" si="13"/>
        <v>36567.224764104045</v>
      </c>
      <c r="AT50" s="24">
        <f t="shared" si="13"/>
        <v>35080.87891361133</v>
      </c>
      <c r="AU50" s="24">
        <f t="shared" si="13"/>
        <v>35415.306080071205</v>
      </c>
      <c r="AV50" s="24">
        <f t="shared" si="13"/>
        <v>34348.72207660588</v>
      </c>
      <c r="AW50" s="24">
        <f t="shared" si="13"/>
        <v>33886.470323263726</v>
      </c>
      <c r="AX50" s="24">
        <f t="shared" si="13"/>
        <v>32187.498720601558</v>
      </c>
      <c r="AY50" s="24">
        <f t="shared" si="13"/>
        <v>32880.99377812909</v>
      </c>
      <c r="AZ50" s="24">
        <f t="shared" si="13"/>
        <v>32091.193115284652</v>
      </c>
      <c r="BA50" s="24">
        <f t="shared" si="13"/>
        <v>33142.001381116155</v>
      </c>
      <c r="BB50" s="24">
        <f t="shared" si="13"/>
        <v>34711.50201383129</v>
      </c>
      <c r="BC50" s="24">
        <f t="shared" si="13"/>
        <v>36208.90949136361</v>
      </c>
      <c r="BD50" s="24">
        <f t="shared" si="13"/>
        <v>36911.43566599371</v>
      </c>
      <c r="BE50" s="24">
        <f t="shared" si="13"/>
        <v>38776.17468410895</v>
      </c>
      <c r="BF50" s="24">
        <f t="shared" si="13"/>
        <v>40396.87245272316</v>
      </c>
      <c r="BG50" s="24">
        <f t="shared" si="13"/>
        <v>42081.62883038935</v>
      </c>
      <c r="BH50" s="24">
        <f t="shared" si="13"/>
        <v>42186.19565059173</v>
      </c>
      <c r="BI50" s="24">
        <f t="shared" si="13"/>
        <v>44258.29345841903</v>
      </c>
      <c r="BJ50" s="24">
        <f t="shared" si="13"/>
        <v>43969.8173969446</v>
      </c>
      <c r="BK50" s="24">
        <f t="shared" si="13"/>
        <v>45280.422775979736</v>
      </c>
      <c r="BL50" s="24">
        <f t="shared" si="13"/>
        <v>45407.26447321719</v>
      </c>
      <c r="BM50" s="24">
        <f t="shared" si="13"/>
        <v>43790.80788551861</v>
      </c>
      <c r="BN50" s="24">
        <f t="shared" si="13"/>
        <v>43545.17273730902</v>
      </c>
      <c r="BO50" s="24"/>
      <c r="BP50" s="4"/>
      <c r="BQ50" s="42">
        <f ca="1" t="shared" si="8"/>
        <v>1.000051157985877</v>
      </c>
      <c r="BR50" s="4"/>
      <c r="BS50" s="2">
        <v>42</v>
      </c>
      <c r="BT50" s="25">
        <f ca="1" t="shared" si="3"/>
        <v>42457</v>
      </c>
      <c r="BU50" s="22">
        <f t="shared" si="4"/>
        <v>0.506598415425735</v>
      </c>
      <c r="BW50" s="4">
        <v>43</v>
      </c>
      <c r="BX50">
        <v>2021</v>
      </c>
      <c r="BY50" t="s">
        <v>182</v>
      </c>
    </row>
    <row r="51" spans="3:77" ht="12.75">
      <c r="C51" s="1" t="s">
        <v>44</v>
      </c>
      <c r="D51" s="3">
        <f t="shared" si="1"/>
        <v>43</v>
      </c>
      <c r="E51" s="4">
        <v>28253</v>
      </c>
      <c r="F51" s="4">
        <v>28995</v>
      </c>
      <c r="G51" s="4">
        <v>29696</v>
      </c>
      <c r="H51" s="4">
        <v>30616</v>
      </c>
      <c r="I51" s="4">
        <v>30883</v>
      </c>
      <c r="J51" s="4">
        <v>31782</v>
      </c>
      <c r="K51" s="4">
        <v>32630</v>
      </c>
      <c r="L51" s="4">
        <v>36542</v>
      </c>
      <c r="M51" s="4">
        <v>38504</v>
      </c>
      <c r="N51" s="4">
        <v>41938</v>
      </c>
      <c r="O51" s="4">
        <v>43945</v>
      </c>
      <c r="P51" s="4">
        <v>44913</v>
      </c>
      <c r="Q51" s="4">
        <v>42910</v>
      </c>
      <c r="R51" s="4">
        <v>40169</v>
      </c>
      <c r="S51" s="4">
        <v>37900</v>
      </c>
      <c r="T51" s="4">
        <v>37838</v>
      </c>
      <c r="U51" s="4">
        <v>36974</v>
      </c>
      <c r="V51" s="4">
        <v>37308</v>
      </c>
      <c r="W51" s="4">
        <v>38086</v>
      </c>
      <c r="X51" s="4">
        <v>37200</v>
      </c>
      <c r="Y51" s="4">
        <v>37949</v>
      </c>
      <c r="Z51" s="4">
        <v>38225</v>
      </c>
      <c r="AA51" s="4">
        <v>37875</v>
      </c>
      <c r="AB51" s="4">
        <v>37906</v>
      </c>
      <c r="AC51" s="4">
        <v>37669</v>
      </c>
      <c r="AD51" s="4">
        <v>39224</v>
      </c>
      <c r="AE51" s="4">
        <v>38935</v>
      </c>
      <c r="AF51" s="4">
        <v>40087</v>
      </c>
      <c r="AG51" s="4">
        <v>42258</v>
      </c>
      <c r="AH51" s="54">
        <v>43412</v>
      </c>
      <c r="AI51" s="54">
        <v>44166</v>
      </c>
      <c r="AJ51" s="62">
        <v>45694</v>
      </c>
      <c r="AK51" s="24">
        <f t="shared" si="13"/>
        <v>42437.72362659286</v>
      </c>
      <c r="AL51" s="24">
        <f t="shared" si="13"/>
        <v>39773.9691529027</v>
      </c>
      <c r="AM51" s="24">
        <f t="shared" si="13"/>
        <v>38295.87996227018</v>
      </c>
      <c r="AN51" s="24">
        <f t="shared" si="13"/>
        <v>38207.612005046845</v>
      </c>
      <c r="AO51" s="24">
        <f t="shared" si="13"/>
        <v>40101.11349063098</v>
      </c>
      <c r="AP51" s="24">
        <f t="shared" si="13"/>
        <v>40142.03960372971</v>
      </c>
      <c r="AQ51" s="24">
        <f t="shared" si="13"/>
        <v>38663.152027718825</v>
      </c>
      <c r="AR51" s="24">
        <f t="shared" si="13"/>
        <v>38512.314764670235</v>
      </c>
      <c r="AS51" s="24">
        <f t="shared" si="13"/>
        <v>39067.687178471795</v>
      </c>
      <c r="AT51" s="24">
        <f t="shared" si="13"/>
        <v>36550.622472867835</v>
      </c>
      <c r="AU51" s="24">
        <f t="shared" si="13"/>
        <v>35064.951454737886</v>
      </c>
      <c r="AV51" s="24">
        <f t="shared" si="13"/>
        <v>35399.22678421121</v>
      </c>
      <c r="AW51" s="24">
        <f t="shared" si="13"/>
        <v>34333.127032377444</v>
      </c>
      <c r="AX51" s="24">
        <f t="shared" si="13"/>
        <v>33871.08515108007</v>
      </c>
      <c r="AY51" s="24">
        <f t="shared" si="13"/>
        <v>32172.884917356387</v>
      </c>
      <c r="AZ51" s="24">
        <f t="shared" si="13"/>
        <v>32866.06511350216</v>
      </c>
      <c r="BA51" s="24">
        <f t="shared" si="13"/>
        <v>32076.623036815352</v>
      </c>
      <c r="BB51" s="24">
        <f t="shared" si="13"/>
        <v>33126.954213532896</v>
      </c>
      <c r="BC51" s="24">
        <f t="shared" si="13"/>
        <v>34695.74225986042</v>
      </c>
      <c r="BD51" s="24">
        <f t="shared" si="13"/>
        <v>36192.469882818</v>
      </c>
      <c r="BE51" s="24">
        <f t="shared" si="13"/>
        <v>36894.677095748724</v>
      </c>
      <c r="BF51" s="24">
        <f t="shared" si="13"/>
        <v>38758.569483022875</v>
      </c>
      <c r="BG51" s="24">
        <f t="shared" si="13"/>
        <v>40378.531420670035</v>
      </c>
      <c r="BH51" s="24">
        <f t="shared" si="13"/>
        <v>42062.52288340969</v>
      </c>
      <c r="BI51" s="24">
        <f t="shared" si="13"/>
        <v>42167.042228070415</v>
      </c>
      <c r="BJ51" s="24">
        <f t="shared" si="13"/>
        <v>44238.19925979295</v>
      </c>
      <c r="BK51" s="24">
        <f t="shared" si="13"/>
        <v>43949.85417253432</v>
      </c>
      <c r="BL51" s="24">
        <f t="shared" si="13"/>
        <v>45259.86450908704</v>
      </c>
      <c r="BM51" s="24">
        <f t="shared" si="13"/>
        <v>45386.64861751889</v>
      </c>
      <c r="BN51" s="24">
        <f t="shared" si="13"/>
        <v>43770.925935201776</v>
      </c>
      <c r="BO51" s="24"/>
      <c r="BP51" s="4"/>
      <c r="BQ51" s="42">
        <f ca="1" t="shared" si="8"/>
        <v>0.9995459789102588</v>
      </c>
      <c r="BR51" s="4"/>
      <c r="BS51" s="2">
        <v>43</v>
      </c>
      <c r="BT51" s="25">
        <f ca="1" t="shared" si="3"/>
        <v>45694</v>
      </c>
      <c r="BU51" s="22">
        <f t="shared" si="4"/>
        <v>0.5080046248943835</v>
      </c>
      <c r="BW51" s="4">
        <v>44</v>
      </c>
      <c r="BX51">
        <v>2022</v>
      </c>
      <c r="BY51" t="s">
        <v>183</v>
      </c>
    </row>
    <row r="52" spans="3:77" ht="12.75">
      <c r="C52" s="1" t="s">
        <v>45</v>
      </c>
      <c r="D52" s="3">
        <f t="shared" si="1"/>
        <v>44</v>
      </c>
      <c r="E52" s="4">
        <v>27836</v>
      </c>
      <c r="F52" s="4">
        <v>28182</v>
      </c>
      <c r="G52" s="4">
        <v>28900</v>
      </c>
      <c r="H52" s="4">
        <v>29584</v>
      </c>
      <c r="I52" s="4">
        <v>30493</v>
      </c>
      <c r="J52" s="4">
        <v>30774</v>
      </c>
      <c r="K52" s="4">
        <v>31669</v>
      </c>
      <c r="L52" s="4">
        <v>32571</v>
      </c>
      <c r="M52" s="4">
        <v>36432</v>
      </c>
      <c r="N52" s="4">
        <v>38380</v>
      </c>
      <c r="O52" s="4">
        <v>41793</v>
      </c>
      <c r="P52" s="4">
        <v>43778</v>
      </c>
      <c r="Q52" s="4">
        <v>44773</v>
      </c>
      <c r="R52" s="4">
        <v>42820</v>
      </c>
      <c r="S52" s="4">
        <v>40054</v>
      </c>
      <c r="T52" s="4">
        <v>37805</v>
      </c>
      <c r="U52" s="4">
        <v>37777</v>
      </c>
      <c r="V52" s="4">
        <v>36982</v>
      </c>
      <c r="W52" s="4">
        <v>37222</v>
      </c>
      <c r="X52" s="4">
        <v>37990</v>
      </c>
      <c r="Y52" s="4">
        <v>37085</v>
      </c>
      <c r="Z52" s="4">
        <v>37862</v>
      </c>
      <c r="AA52" s="4">
        <v>38152</v>
      </c>
      <c r="AB52" s="4">
        <v>37776</v>
      </c>
      <c r="AC52" s="4">
        <v>37791</v>
      </c>
      <c r="AD52" s="4">
        <v>37535</v>
      </c>
      <c r="AE52" s="4">
        <v>39123</v>
      </c>
      <c r="AF52" s="4">
        <v>38881</v>
      </c>
      <c r="AG52" s="4">
        <v>40027</v>
      </c>
      <c r="AH52" s="54">
        <v>42229</v>
      </c>
      <c r="AI52" s="54">
        <v>43449</v>
      </c>
      <c r="AJ52" s="62">
        <v>44069</v>
      </c>
      <c r="AK52" s="24">
        <f t="shared" si="13"/>
        <v>45663.07702336482</v>
      </c>
      <c r="AL52" s="24">
        <f t="shared" si="13"/>
        <v>42409.004303789974</v>
      </c>
      <c r="AM52" s="24">
        <f t="shared" si="13"/>
        <v>39747.052500414335</v>
      </c>
      <c r="AN52" s="24">
        <f t="shared" si="13"/>
        <v>38269.96359247772</v>
      </c>
      <c r="AO52" s="24">
        <f t="shared" si="13"/>
        <v>38181.7553697486</v>
      </c>
      <c r="AP52" s="24">
        <f t="shared" si="13"/>
        <v>40073.975446346936</v>
      </c>
      <c r="AQ52" s="24">
        <f t="shared" si="13"/>
        <v>40114.8738630908</v>
      </c>
      <c r="AR52" s="24">
        <f t="shared" si="13"/>
        <v>38636.987110075475</v>
      </c>
      <c r="AS52" s="24">
        <f t="shared" si="13"/>
        <v>38486.251924699245</v>
      </c>
      <c r="AT52" s="24">
        <f t="shared" si="13"/>
        <v>39041.248495541644</v>
      </c>
      <c r="AU52" s="24">
        <f t="shared" si="13"/>
        <v>36525.887189357316</v>
      </c>
      <c r="AV52" s="24">
        <f t="shared" si="13"/>
        <v>35041.22158485238</v>
      </c>
      <c r="AW52" s="24">
        <f t="shared" si="13"/>
        <v>35375.27069669969</v>
      </c>
      <c r="AX52" s="24">
        <f t="shared" si="13"/>
        <v>34309.89241765703</v>
      </c>
      <c r="AY52" s="24">
        <f t="shared" si="13"/>
        <v>33848.163218775284</v>
      </c>
      <c r="AZ52" s="24">
        <f t="shared" si="13"/>
        <v>32151.112225786692</v>
      </c>
      <c r="BA52" s="24">
        <f t="shared" si="13"/>
        <v>32843.823318877156</v>
      </c>
      <c r="BB52" s="24">
        <f t="shared" si="13"/>
        <v>32054.91548955088</v>
      </c>
      <c r="BC52" s="24">
        <f t="shared" si="13"/>
        <v>33104.535864709425</v>
      </c>
      <c r="BD52" s="24">
        <f t="shared" si="13"/>
        <v>34672.26224875958</v>
      </c>
      <c r="BE52" s="24">
        <f t="shared" si="13"/>
        <v>36167.976975640784</v>
      </c>
      <c r="BF52" s="24">
        <f t="shared" si="13"/>
        <v>36869.70897656909</v>
      </c>
      <c r="BG52" s="24">
        <f t="shared" si="13"/>
        <v>38732.339992530986</v>
      </c>
      <c r="BH52" s="24">
        <f t="shared" si="13"/>
        <v>40351.2056364602</v>
      </c>
      <c r="BI52" s="24">
        <f t="shared" si="13"/>
        <v>42034.05747411438</v>
      </c>
      <c r="BJ52" s="24">
        <f t="shared" si="13"/>
        <v>42138.50608631016</v>
      </c>
      <c r="BK52" s="24">
        <f t="shared" si="13"/>
        <v>44208.26148235843</v>
      </c>
      <c r="BL52" s="24">
        <f t="shared" si="13"/>
        <v>43920.11152987452</v>
      </c>
      <c r="BM52" s="24">
        <f t="shared" si="13"/>
        <v>45229.23532948522</v>
      </c>
      <c r="BN52" s="24">
        <f t="shared" si="13"/>
        <v>45355.9336379866</v>
      </c>
      <c r="BO52" s="24"/>
      <c r="BP52" s="4"/>
      <c r="BQ52" s="42">
        <f ca="1" t="shared" si="8"/>
        <v>0.9993232595825453</v>
      </c>
      <c r="BR52" s="4"/>
      <c r="BS52" s="2">
        <v>44</v>
      </c>
      <c r="BT52" s="25">
        <f ca="1" t="shared" si="3"/>
        <v>44069</v>
      </c>
      <c r="BU52" s="22">
        <f t="shared" si="4"/>
        <v>0.5062318357782041</v>
      </c>
      <c r="BW52" s="4">
        <v>45</v>
      </c>
      <c r="BX52">
        <v>2023</v>
      </c>
      <c r="BY52" t="s">
        <v>184</v>
      </c>
    </row>
    <row r="53" spans="3:77" ht="12.75">
      <c r="C53" s="1" t="s">
        <v>46</v>
      </c>
      <c r="D53" s="3">
        <f t="shared" si="1"/>
        <v>45</v>
      </c>
      <c r="E53" s="4">
        <v>27112</v>
      </c>
      <c r="F53" s="4">
        <v>27747</v>
      </c>
      <c r="G53" s="4">
        <v>28048</v>
      </c>
      <c r="H53" s="4">
        <v>28777</v>
      </c>
      <c r="I53" s="4">
        <v>29451</v>
      </c>
      <c r="J53" s="4">
        <v>30327</v>
      </c>
      <c r="K53" s="4">
        <v>30696</v>
      </c>
      <c r="L53" s="4">
        <v>31596</v>
      </c>
      <c r="M53" s="4">
        <v>32480</v>
      </c>
      <c r="N53" s="4">
        <v>36285</v>
      </c>
      <c r="O53" s="4">
        <v>38198</v>
      </c>
      <c r="P53" s="4">
        <v>41587</v>
      </c>
      <c r="Q53" s="4">
        <v>43617</v>
      </c>
      <c r="R53" s="4">
        <v>44637</v>
      </c>
      <c r="S53" s="4">
        <v>42696</v>
      </c>
      <c r="T53" s="4">
        <v>39997</v>
      </c>
      <c r="U53" s="4">
        <v>37683</v>
      </c>
      <c r="V53" s="4">
        <v>37795</v>
      </c>
      <c r="W53" s="4">
        <v>36894</v>
      </c>
      <c r="X53" s="4">
        <v>37163</v>
      </c>
      <c r="Y53" s="4">
        <v>37884</v>
      </c>
      <c r="Z53" s="4">
        <v>36962</v>
      </c>
      <c r="AA53" s="4">
        <v>37772</v>
      </c>
      <c r="AB53" s="4">
        <v>38066</v>
      </c>
      <c r="AC53" s="4">
        <v>37662</v>
      </c>
      <c r="AD53" s="4">
        <v>37683</v>
      </c>
      <c r="AE53" s="4">
        <v>37420</v>
      </c>
      <c r="AF53" s="4">
        <v>38973</v>
      </c>
      <c r="AG53" s="4">
        <v>38816</v>
      </c>
      <c r="AH53" s="54">
        <v>39985</v>
      </c>
      <c r="AI53" s="54">
        <v>42217</v>
      </c>
      <c r="AJ53" s="62">
        <v>43338</v>
      </c>
      <c r="AK53" s="24">
        <f t="shared" si="13"/>
        <v>44011.88399113927</v>
      </c>
      <c r="AL53" s="24">
        <f t="shared" si="13"/>
        <v>45603.89499718146</v>
      </c>
      <c r="AM53" s="24">
        <f t="shared" si="13"/>
        <v>42354.039746718336</v>
      </c>
      <c r="AN53" s="24">
        <f t="shared" si="13"/>
        <v>39695.537989016266</v>
      </c>
      <c r="AO53" s="24">
        <f t="shared" si="13"/>
        <v>38220.363474942766</v>
      </c>
      <c r="AP53" s="24">
        <f t="shared" si="13"/>
        <v>38132.26957524415</v>
      </c>
      <c r="AQ53" s="24">
        <f t="shared" si="13"/>
        <v>40022.03722363532</v>
      </c>
      <c r="AR53" s="24">
        <f t="shared" si="13"/>
        <v>40062.882633632194</v>
      </c>
      <c r="AS53" s="24">
        <f t="shared" si="13"/>
        <v>38586.91130853401</v>
      </c>
      <c r="AT53" s="24">
        <f t="shared" si="13"/>
        <v>38436.371484799376</v>
      </c>
      <c r="AU53" s="24">
        <f t="shared" si="13"/>
        <v>38990.64874753272</v>
      </c>
      <c r="AV53" s="24">
        <f t="shared" si="13"/>
        <v>36478.547497139356</v>
      </c>
      <c r="AW53" s="24">
        <f t="shared" si="13"/>
        <v>34995.8061063407</v>
      </c>
      <c r="AX53" s="24">
        <f t="shared" si="13"/>
        <v>35329.422270945455</v>
      </c>
      <c r="AY53" s="24">
        <f t="shared" si="13"/>
        <v>34265.42478464204</v>
      </c>
      <c r="AZ53" s="24">
        <f t="shared" si="13"/>
        <v>33804.294013884704</v>
      </c>
      <c r="BA53" s="24">
        <f t="shared" si="13"/>
        <v>32109.4424985233</v>
      </c>
      <c r="BB53" s="24">
        <f t="shared" si="13"/>
        <v>32801.25579740625</v>
      </c>
      <c r="BC53" s="24">
        <f t="shared" si="13"/>
        <v>32013.370438900056</v>
      </c>
      <c r="BD53" s="24">
        <f t="shared" si="13"/>
        <v>33061.63044448707</v>
      </c>
      <c r="BE53" s="24">
        <f t="shared" si="13"/>
        <v>34627.32496318873</v>
      </c>
      <c r="BF53" s="24">
        <f t="shared" si="13"/>
        <v>36121.10115605297</v>
      </c>
      <c r="BG53" s="24">
        <f t="shared" si="13"/>
        <v>36821.923671148084</v>
      </c>
      <c r="BH53" s="24">
        <f t="shared" si="13"/>
        <v>38682.140608060945</v>
      </c>
      <c r="BI53" s="24">
        <f t="shared" si="13"/>
        <v>40298.9081071613</v>
      </c>
      <c r="BJ53" s="24">
        <f t="shared" si="13"/>
        <v>41979.578870126454</v>
      </c>
      <c r="BK53" s="24">
        <f t="shared" si="13"/>
        <v>42083.89211079441</v>
      </c>
      <c r="BL53" s="24">
        <f t="shared" si="13"/>
        <v>44150.964982448204</v>
      </c>
      <c r="BM53" s="24">
        <f t="shared" si="13"/>
        <v>43863.188489204105</v>
      </c>
      <c r="BN53" s="24">
        <f t="shared" si="13"/>
        <v>45170.61558758405</v>
      </c>
      <c r="BO53" s="24"/>
      <c r="BP53" s="4"/>
      <c r="BQ53" s="42">
        <f ca="1" t="shared" si="8"/>
        <v>0.9987039413451467</v>
      </c>
      <c r="BR53" s="4"/>
      <c r="BS53" s="2">
        <v>45</v>
      </c>
      <c r="BT53" s="25">
        <f ca="1" t="shared" si="3"/>
        <v>43338</v>
      </c>
      <c r="BU53" s="22">
        <f t="shared" si="4"/>
        <v>0.5093913820259056</v>
      </c>
      <c r="BW53" s="4">
        <v>46</v>
      </c>
      <c r="BX53">
        <v>2024</v>
      </c>
      <c r="BY53" t="s">
        <v>185</v>
      </c>
    </row>
    <row r="54" spans="3:77" ht="12.75">
      <c r="C54" s="1" t="s">
        <v>47</v>
      </c>
      <c r="D54" s="3">
        <f t="shared" si="1"/>
        <v>46</v>
      </c>
      <c r="E54" s="4">
        <v>26964</v>
      </c>
      <c r="F54" s="4">
        <v>27022</v>
      </c>
      <c r="G54" s="4">
        <v>27575</v>
      </c>
      <c r="H54" s="4">
        <v>27918</v>
      </c>
      <c r="I54" s="4">
        <v>28654</v>
      </c>
      <c r="J54" s="4">
        <v>29334</v>
      </c>
      <c r="K54" s="4">
        <v>30255</v>
      </c>
      <c r="L54" s="4">
        <v>30572</v>
      </c>
      <c r="M54" s="4">
        <v>31484</v>
      </c>
      <c r="N54" s="4">
        <v>32314</v>
      </c>
      <c r="O54" s="4">
        <v>36143</v>
      </c>
      <c r="P54" s="4">
        <v>38021</v>
      </c>
      <c r="Q54" s="4">
        <v>41442</v>
      </c>
      <c r="R54" s="4">
        <v>43463</v>
      </c>
      <c r="S54" s="4">
        <v>44520</v>
      </c>
      <c r="T54" s="4">
        <v>42568</v>
      </c>
      <c r="U54" s="4">
        <v>39849</v>
      </c>
      <c r="V54" s="4">
        <v>37665</v>
      </c>
      <c r="W54" s="4">
        <v>37686</v>
      </c>
      <c r="X54" s="4">
        <v>36802</v>
      </c>
      <c r="Y54" s="4">
        <v>37047</v>
      </c>
      <c r="Z54" s="4">
        <v>37752</v>
      </c>
      <c r="AA54" s="4">
        <v>36856</v>
      </c>
      <c r="AB54" s="4">
        <v>37664</v>
      </c>
      <c r="AC54" s="4">
        <v>37967</v>
      </c>
      <c r="AD54" s="4">
        <v>37543</v>
      </c>
      <c r="AE54" s="4">
        <v>37549</v>
      </c>
      <c r="AF54" s="4">
        <v>37273</v>
      </c>
      <c r="AG54" s="4">
        <v>38881</v>
      </c>
      <c r="AH54" s="54">
        <v>38787</v>
      </c>
      <c r="AI54" s="54">
        <v>39988</v>
      </c>
      <c r="AJ54" s="62">
        <v>42126</v>
      </c>
      <c r="AK54" s="24">
        <f t="shared" si="13"/>
        <v>43297.152256096546</v>
      </c>
      <c r="AL54" s="24">
        <f t="shared" si="13"/>
        <v>43970.40108546807</v>
      </c>
      <c r="AM54" s="24">
        <f t="shared" si="13"/>
        <v>45560.91155946295</v>
      </c>
      <c r="AN54" s="24">
        <f t="shared" si="13"/>
        <v>42314.11942347197</v>
      </c>
      <c r="AO54" s="24">
        <f t="shared" si="13"/>
        <v>39658.123406666244</v>
      </c>
      <c r="AP54" s="24">
        <f t="shared" si="13"/>
        <v>38184.33930172016</v>
      </c>
      <c r="AQ54" s="24">
        <f t="shared" si="13"/>
        <v>38096.328433934745</v>
      </c>
      <c r="AR54" s="24">
        <f t="shared" si="13"/>
        <v>39984.31490310817</v>
      </c>
      <c r="AS54" s="24">
        <f t="shared" si="13"/>
        <v>40025.12181472378</v>
      </c>
      <c r="AT54" s="24">
        <f t="shared" si="13"/>
        <v>38550.541649778264</v>
      </c>
      <c r="AU54" s="24">
        <f t="shared" si="13"/>
        <v>38400.14371565938</v>
      </c>
      <c r="AV54" s="24">
        <f aca="true" t="shared" si="14" ref="AJ54:BN61">AU53*$BQ54</f>
        <v>38953.89855060004</v>
      </c>
      <c r="AW54" s="24">
        <f t="shared" si="14"/>
        <v>36444.16505295335</v>
      </c>
      <c r="AX54" s="24">
        <f t="shared" si="14"/>
        <v>34962.82120335656</v>
      </c>
      <c r="AY54" s="24">
        <f t="shared" si="14"/>
        <v>35296.122921801965</v>
      </c>
      <c r="AZ54" s="24">
        <f t="shared" si="14"/>
        <v>34233.12829434839</v>
      </c>
      <c r="BA54" s="24">
        <f t="shared" si="14"/>
        <v>33772.43215720659</v>
      </c>
      <c r="BB54" s="24">
        <f t="shared" si="14"/>
        <v>32079.178105056544</v>
      </c>
      <c r="BC54" s="24">
        <f t="shared" si="14"/>
        <v>32770.33934310462</v>
      </c>
      <c r="BD54" s="24">
        <f t="shared" si="14"/>
        <v>31983.1965970713</v>
      </c>
      <c r="BE54" s="24">
        <f t="shared" si="14"/>
        <v>33030.46857699371</v>
      </c>
      <c r="BF54" s="24">
        <f t="shared" si="14"/>
        <v>34594.687367956874</v>
      </c>
      <c r="BG54" s="24">
        <f t="shared" si="14"/>
        <v>36087.05561889082</v>
      </c>
      <c r="BH54" s="24">
        <f t="shared" si="14"/>
        <v>36787.21758161577</v>
      </c>
      <c r="BI54" s="24">
        <f t="shared" si="14"/>
        <v>38645.68119200124</v>
      </c>
      <c r="BJ54" s="24">
        <f t="shared" si="14"/>
        <v>40260.92482510052</v>
      </c>
      <c r="BK54" s="24">
        <f t="shared" si="14"/>
        <v>41940.0114907628</v>
      </c>
      <c r="BL54" s="24">
        <f t="shared" si="14"/>
        <v>42044.226412160366</v>
      </c>
      <c r="BM54" s="24">
        <f t="shared" si="14"/>
        <v>44109.350987554724</v>
      </c>
      <c r="BN54" s="24">
        <f t="shared" si="14"/>
        <v>43821.8457348039</v>
      </c>
      <c r="BO54" s="24"/>
      <c r="BP54" s="4"/>
      <c r="BQ54" s="42">
        <f ca="1" t="shared" si="8"/>
        <v>0.9990574612602461</v>
      </c>
      <c r="BR54" s="4"/>
      <c r="BS54" s="2">
        <v>46</v>
      </c>
      <c r="BT54" s="25">
        <f ca="1" t="shared" si="3"/>
        <v>42126</v>
      </c>
      <c r="BU54" s="22">
        <f t="shared" si="4"/>
        <v>0.5059633192807985</v>
      </c>
      <c r="BW54" s="4">
        <v>47</v>
      </c>
      <c r="BX54">
        <v>2025</v>
      </c>
      <c r="BY54" t="s">
        <v>186</v>
      </c>
    </row>
    <row r="55" spans="3:77" ht="12.75">
      <c r="C55" s="1" t="s">
        <v>48</v>
      </c>
      <c r="D55" s="3">
        <f t="shared" si="1"/>
        <v>47</v>
      </c>
      <c r="E55" s="4">
        <v>26874</v>
      </c>
      <c r="F55" s="4">
        <v>26840</v>
      </c>
      <c r="G55" s="4">
        <v>26922</v>
      </c>
      <c r="H55" s="4">
        <v>27441</v>
      </c>
      <c r="I55" s="4">
        <v>27773</v>
      </c>
      <c r="J55" s="4">
        <v>28501</v>
      </c>
      <c r="K55" s="4">
        <v>29198</v>
      </c>
      <c r="L55" s="4">
        <v>30095</v>
      </c>
      <c r="M55" s="4">
        <v>30438</v>
      </c>
      <c r="N55" s="4">
        <v>31364</v>
      </c>
      <c r="O55" s="4">
        <v>32192</v>
      </c>
      <c r="P55" s="4">
        <v>35975</v>
      </c>
      <c r="Q55" s="4">
        <v>37889</v>
      </c>
      <c r="R55" s="4">
        <v>41269</v>
      </c>
      <c r="S55" s="4">
        <v>43308</v>
      </c>
      <c r="T55" s="4">
        <v>44383</v>
      </c>
      <c r="U55" s="4">
        <v>42428</v>
      </c>
      <c r="V55" s="4">
        <v>39823</v>
      </c>
      <c r="W55" s="4">
        <v>37550</v>
      </c>
      <c r="X55" s="4">
        <v>37572</v>
      </c>
      <c r="Y55" s="4">
        <v>36636</v>
      </c>
      <c r="Z55" s="4">
        <v>36899</v>
      </c>
      <c r="AA55" s="4">
        <v>37579</v>
      </c>
      <c r="AB55" s="4">
        <v>36733</v>
      </c>
      <c r="AC55" s="4">
        <v>37534</v>
      </c>
      <c r="AD55" s="4">
        <v>37789</v>
      </c>
      <c r="AE55" s="4">
        <v>37387</v>
      </c>
      <c r="AF55" s="4">
        <v>37429</v>
      </c>
      <c r="AG55" s="4">
        <v>37164</v>
      </c>
      <c r="AH55" s="54">
        <v>38823</v>
      </c>
      <c r="AI55" s="54">
        <v>38723</v>
      </c>
      <c r="AJ55" s="62">
        <v>39857</v>
      </c>
      <c r="AK55" s="24">
        <f t="shared" si="14"/>
        <v>42035.88193542743</v>
      </c>
      <c r="AL55" s="24">
        <f t="shared" si="14"/>
        <v>43204.52880352988</v>
      </c>
      <c r="AM55" s="24">
        <f t="shared" si="14"/>
        <v>43876.33738503836</v>
      </c>
      <c r="AN55" s="24">
        <f t="shared" si="14"/>
        <v>45463.44535878164</v>
      </c>
      <c r="AO55" s="24">
        <f t="shared" si="14"/>
        <v>42223.59892433757</v>
      </c>
      <c r="AP55" s="24">
        <f t="shared" si="14"/>
        <v>39573.28474821329</v>
      </c>
      <c r="AQ55" s="24">
        <f t="shared" si="14"/>
        <v>38102.65343658097</v>
      </c>
      <c r="AR55" s="24">
        <f t="shared" si="14"/>
        <v>38014.83084608432</v>
      </c>
      <c r="AS55" s="24">
        <f t="shared" si="14"/>
        <v>39898.778439348775</v>
      </c>
      <c r="AT55" s="24">
        <f t="shared" si="14"/>
        <v>39939.49805476024</v>
      </c>
      <c r="AU55" s="24">
        <f t="shared" si="14"/>
        <v>38468.0723861002</v>
      </c>
      <c r="AV55" s="24">
        <f t="shared" si="14"/>
        <v>38317.996190829974</v>
      </c>
      <c r="AW55" s="24">
        <f t="shared" si="14"/>
        <v>38870.56640548927</v>
      </c>
      <c r="AX55" s="24">
        <f t="shared" si="14"/>
        <v>36366.2018563637</v>
      </c>
      <c r="AY55" s="24">
        <f t="shared" si="14"/>
        <v>34888.02697226784</v>
      </c>
      <c r="AZ55" s="24">
        <f t="shared" si="14"/>
        <v>35220.61567486116</v>
      </c>
      <c r="BA55" s="24">
        <f t="shared" si="14"/>
        <v>34159.89505914564</v>
      </c>
      <c r="BB55" s="24">
        <f t="shared" si="14"/>
        <v>33700.1844664238</v>
      </c>
      <c r="BC55" s="24">
        <f t="shared" si="14"/>
        <v>32010.552708771436</v>
      </c>
      <c r="BD55" s="24">
        <f t="shared" si="14"/>
        <v>32700.235379828096</v>
      </c>
      <c r="BE55" s="24">
        <f t="shared" si="14"/>
        <v>31914.776529270606</v>
      </c>
      <c r="BF55" s="24">
        <f t="shared" si="14"/>
        <v>32959.80813213582</v>
      </c>
      <c r="BG55" s="24">
        <f t="shared" si="14"/>
        <v>34520.68066734221</v>
      </c>
      <c r="BH55" s="24">
        <f t="shared" si="14"/>
        <v>36009.856368819674</v>
      </c>
      <c r="BI55" s="24">
        <f t="shared" si="14"/>
        <v>36708.520509748865</v>
      </c>
      <c r="BJ55" s="24">
        <f t="shared" si="14"/>
        <v>38563.0084010144</v>
      </c>
      <c r="BK55" s="24">
        <f t="shared" si="14"/>
        <v>40174.79662344027</v>
      </c>
      <c r="BL55" s="24">
        <f t="shared" si="14"/>
        <v>41850.291302192825</v>
      </c>
      <c r="BM55" s="24">
        <f t="shared" si="14"/>
        <v>41954.28328177261</v>
      </c>
      <c r="BN55" s="24">
        <f t="shared" si="14"/>
        <v>44014.990038484066</v>
      </c>
      <c r="BO55" s="24"/>
      <c r="BP55" s="4"/>
      <c r="BQ55" s="42">
        <f ca="1" t="shared" si="8"/>
        <v>0.9978607495472495</v>
      </c>
      <c r="BR55" s="4"/>
      <c r="BS55" s="2">
        <v>47</v>
      </c>
      <c r="BT55" s="25">
        <f ca="1" t="shared" si="3"/>
        <v>39857</v>
      </c>
      <c r="BU55" s="22">
        <f t="shared" si="4"/>
        <v>0.5065773586344514</v>
      </c>
      <c r="BW55" s="4">
        <v>48</v>
      </c>
      <c r="BX55">
        <v>2026</v>
      </c>
      <c r="BY55" t="s">
        <v>193</v>
      </c>
    </row>
    <row r="56" spans="3:77" ht="12.75">
      <c r="C56" s="1" t="s">
        <v>49</v>
      </c>
      <c r="D56" s="3">
        <f t="shared" si="1"/>
        <v>48</v>
      </c>
      <c r="E56" s="4">
        <v>27188</v>
      </c>
      <c r="F56" s="4">
        <v>26760</v>
      </c>
      <c r="G56" s="4">
        <v>26683</v>
      </c>
      <c r="H56" s="4">
        <v>26745</v>
      </c>
      <c r="I56" s="4">
        <v>27299</v>
      </c>
      <c r="J56" s="4">
        <v>27610</v>
      </c>
      <c r="K56" s="4">
        <v>28349</v>
      </c>
      <c r="L56" s="4">
        <v>29074</v>
      </c>
      <c r="M56" s="4">
        <v>29968</v>
      </c>
      <c r="N56" s="4">
        <v>30318</v>
      </c>
      <c r="O56" s="4">
        <v>31179</v>
      </c>
      <c r="P56" s="4">
        <v>32036</v>
      </c>
      <c r="Q56" s="4">
        <v>35811</v>
      </c>
      <c r="R56" s="4">
        <v>37688</v>
      </c>
      <c r="S56" s="4">
        <v>41102</v>
      </c>
      <c r="T56" s="4">
        <v>43142</v>
      </c>
      <c r="U56" s="4">
        <v>44230</v>
      </c>
      <c r="V56" s="4">
        <v>42356</v>
      </c>
      <c r="W56" s="4">
        <v>39673</v>
      </c>
      <c r="X56" s="4">
        <v>37419</v>
      </c>
      <c r="Y56" s="4">
        <v>37408</v>
      </c>
      <c r="Z56" s="4">
        <v>36483</v>
      </c>
      <c r="AA56" s="4">
        <v>36717</v>
      </c>
      <c r="AB56" s="4">
        <v>37429</v>
      </c>
      <c r="AC56" s="4">
        <v>36574</v>
      </c>
      <c r="AD56" s="4">
        <v>37369</v>
      </c>
      <c r="AE56" s="4">
        <v>37648</v>
      </c>
      <c r="AF56" s="4">
        <v>37239</v>
      </c>
      <c r="AG56" s="4">
        <v>37293</v>
      </c>
      <c r="AH56" s="54">
        <v>37140</v>
      </c>
      <c r="AI56" s="54">
        <v>38749</v>
      </c>
      <c r="AJ56" s="62">
        <v>38626</v>
      </c>
      <c r="AK56" s="24">
        <f t="shared" si="14"/>
        <v>39789.81645558436</v>
      </c>
      <c r="AL56" s="24">
        <f t="shared" si="14"/>
        <v>41965.025635629165</v>
      </c>
      <c r="AM56" s="24">
        <f t="shared" si="14"/>
        <v>43131.70261541164</v>
      </c>
      <c r="AN56" s="24">
        <f t="shared" si="14"/>
        <v>43802.37878651104</v>
      </c>
      <c r="AO56" s="24">
        <f t="shared" si="14"/>
        <v>45386.811507750455</v>
      </c>
      <c r="AP56" s="24">
        <f t="shared" si="14"/>
        <v>42152.426206026576</v>
      </c>
      <c r="AQ56" s="24">
        <f t="shared" si="14"/>
        <v>39506.579438391826</v>
      </c>
      <c r="AR56" s="24">
        <f t="shared" si="14"/>
        <v>38038.427044491495</v>
      </c>
      <c r="AS56" s="24">
        <f t="shared" si="14"/>
        <v>37950.75248904287</v>
      </c>
      <c r="AT56" s="24">
        <f t="shared" si="14"/>
        <v>39831.52447258234</v>
      </c>
      <c r="AU56" s="24">
        <f t="shared" si="14"/>
        <v>39872.175450412185</v>
      </c>
      <c r="AV56" s="24">
        <f t="shared" si="14"/>
        <v>38403.230038464004</v>
      </c>
      <c r="AW56" s="24">
        <f t="shared" si="14"/>
        <v>38253.40681383208</v>
      </c>
      <c r="AX56" s="24">
        <f t="shared" si="14"/>
        <v>38805.04560802422</v>
      </c>
      <c r="AY56" s="24">
        <f t="shared" si="14"/>
        <v>36304.90245255396</v>
      </c>
      <c r="AZ56" s="24">
        <f t="shared" si="14"/>
        <v>34829.21920174659</v>
      </c>
      <c r="BA56" s="24">
        <f t="shared" si="14"/>
        <v>35161.24728793946</v>
      </c>
      <c r="BB56" s="24">
        <f t="shared" si="14"/>
        <v>34102.314638468226</v>
      </c>
      <c r="BC56" s="24">
        <f t="shared" si="14"/>
        <v>33643.378940671355</v>
      </c>
      <c r="BD56" s="24">
        <f t="shared" si="14"/>
        <v>31956.595251118353</v>
      </c>
      <c r="BE56" s="24">
        <f t="shared" si="14"/>
        <v>32645.11538293815</v>
      </c>
      <c r="BF56" s="24">
        <f t="shared" si="14"/>
        <v>31860.98051335196</v>
      </c>
      <c r="BG56" s="24">
        <f t="shared" si="14"/>
        <v>32904.250595603306</v>
      </c>
      <c r="BH56" s="24">
        <f t="shared" si="14"/>
        <v>34462.49210114625</v>
      </c>
      <c r="BI56" s="24">
        <f t="shared" si="14"/>
        <v>35949.157626195905</v>
      </c>
      <c r="BJ56" s="24">
        <f t="shared" si="14"/>
        <v>36646.64408859074</v>
      </c>
      <c r="BK56" s="24">
        <f t="shared" si="14"/>
        <v>38498.00602783753</v>
      </c>
      <c r="BL56" s="24">
        <f t="shared" si="14"/>
        <v>40107.07739636999</v>
      </c>
      <c r="BM56" s="24">
        <f t="shared" si="14"/>
        <v>41779.74783669095</v>
      </c>
      <c r="BN56" s="24">
        <f t="shared" si="14"/>
        <v>41883.56452586305</v>
      </c>
      <c r="BO56" s="24"/>
      <c r="BP56" s="4"/>
      <c r="BQ56" s="42">
        <f ca="1" t="shared" si="8"/>
        <v>0.9983143853171177</v>
      </c>
      <c r="BR56" s="4"/>
      <c r="BS56" s="2">
        <v>48</v>
      </c>
      <c r="BT56" s="25">
        <f ca="1" t="shared" si="3"/>
        <v>38626</v>
      </c>
      <c r="BU56" s="22">
        <f t="shared" si="4"/>
        <v>0.505205608454536</v>
      </c>
      <c r="BW56" s="4">
        <v>49</v>
      </c>
      <c r="BX56">
        <v>2027</v>
      </c>
      <c r="BY56" t="s">
        <v>194</v>
      </c>
    </row>
    <row r="57" spans="3:77" ht="12.75">
      <c r="C57" s="1" t="s">
        <v>50</v>
      </c>
      <c r="D57" s="3">
        <f t="shared" si="1"/>
        <v>49</v>
      </c>
      <c r="E57" s="4">
        <v>26488</v>
      </c>
      <c r="F57" s="4">
        <v>27040</v>
      </c>
      <c r="G57" s="4">
        <v>26632</v>
      </c>
      <c r="H57" s="4">
        <v>26519</v>
      </c>
      <c r="I57" s="4">
        <v>26566</v>
      </c>
      <c r="J57" s="4">
        <v>27148</v>
      </c>
      <c r="K57" s="4">
        <v>27451</v>
      </c>
      <c r="L57" s="4">
        <v>28205</v>
      </c>
      <c r="M57" s="4">
        <v>28900</v>
      </c>
      <c r="N57" s="4">
        <v>29798</v>
      </c>
      <c r="O57" s="4">
        <v>30135</v>
      </c>
      <c r="P57" s="4">
        <v>31016</v>
      </c>
      <c r="Q57" s="4">
        <v>31879</v>
      </c>
      <c r="R57" s="4">
        <v>35643</v>
      </c>
      <c r="S57" s="4">
        <v>37539</v>
      </c>
      <c r="T57" s="4">
        <v>40877</v>
      </c>
      <c r="U57" s="4">
        <v>42969</v>
      </c>
      <c r="V57" s="4">
        <v>44111</v>
      </c>
      <c r="W57" s="4">
        <v>42229</v>
      </c>
      <c r="X57" s="4">
        <v>39495</v>
      </c>
      <c r="Y57" s="4">
        <v>37255</v>
      </c>
      <c r="Z57" s="4">
        <v>37241</v>
      </c>
      <c r="AA57" s="4">
        <v>36336</v>
      </c>
      <c r="AB57" s="4">
        <v>36552</v>
      </c>
      <c r="AC57" s="4">
        <v>37265</v>
      </c>
      <c r="AD57" s="4">
        <v>36378</v>
      </c>
      <c r="AE57" s="4">
        <v>37169</v>
      </c>
      <c r="AF57" s="4">
        <v>37469</v>
      </c>
      <c r="AG57" s="4">
        <v>37092</v>
      </c>
      <c r="AH57" s="54">
        <v>37210</v>
      </c>
      <c r="AI57" s="54">
        <v>37033</v>
      </c>
      <c r="AJ57" s="62">
        <v>38600</v>
      </c>
      <c r="AK57" s="24">
        <f t="shared" si="14"/>
        <v>38510.74168828526</v>
      </c>
      <c r="AL57" s="24">
        <f t="shared" si="14"/>
        <v>39671.085365952764</v>
      </c>
      <c r="AM57" s="24">
        <f t="shared" si="14"/>
        <v>41839.803815978456</v>
      </c>
      <c r="AN57" s="24">
        <f t="shared" si="14"/>
        <v>43002.99948216371</v>
      </c>
      <c r="AO57" s="24">
        <f t="shared" si="14"/>
        <v>43671.674384605</v>
      </c>
      <c r="AP57" s="24">
        <f t="shared" si="14"/>
        <v>45251.37922720113</v>
      </c>
      <c r="AQ57" s="24">
        <f t="shared" si="14"/>
        <v>42026.64519118717</v>
      </c>
      <c r="AR57" s="24">
        <f t="shared" si="14"/>
        <v>39388.69351575699</v>
      </c>
      <c r="AS57" s="24">
        <f t="shared" si="14"/>
        <v>37924.92202503744</v>
      </c>
      <c r="AT57" s="24">
        <f t="shared" si="14"/>
        <v>37837.50908666646</v>
      </c>
      <c r="AU57" s="24">
        <f t="shared" si="14"/>
        <v>39712.668928033745</v>
      </c>
      <c r="AV57" s="24">
        <f t="shared" si="14"/>
        <v>39753.198605105696</v>
      </c>
      <c r="AW57" s="24">
        <f t="shared" si="14"/>
        <v>38288.63646266982</v>
      </c>
      <c r="AX57" s="24">
        <f t="shared" si="14"/>
        <v>38139.26030405371</v>
      </c>
      <c r="AY57" s="24">
        <f t="shared" si="14"/>
        <v>38689.25303196679</v>
      </c>
      <c r="AZ57" s="24">
        <f t="shared" si="14"/>
        <v>36196.570195430526</v>
      </c>
      <c r="BA57" s="24">
        <f t="shared" si="14"/>
        <v>34725.29031955491</v>
      </c>
      <c r="BB57" s="24">
        <f t="shared" si="14"/>
        <v>35056.327648313505</v>
      </c>
      <c r="BC57" s="24">
        <f t="shared" si="14"/>
        <v>34000.55480802255</v>
      </c>
      <c r="BD57" s="24">
        <f t="shared" si="14"/>
        <v>33542.98855447861</v>
      </c>
      <c r="BE57" s="24">
        <f t="shared" si="14"/>
        <v>31861.23815442713</v>
      </c>
      <c r="BF57" s="24">
        <f t="shared" si="14"/>
        <v>32547.703771982568</v>
      </c>
      <c r="BG57" s="24">
        <f t="shared" si="14"/>
        <v>31765.90872689866</v>
      </c>
      <c r="BH57" s="24">
        <f t="shared" si="14"/>
        <v>32806.06573639221</v>
      </c>
      <c r="BI57" s="24">
        <f t="shared" si="14"/>
        <v>34359.657516745574</v>
      </c>
      <c r="BJ57" s="24">
        <f t="shared" si="14"/>
        <v>35841.88689623261</v>
      </c>
      <c r="BK57" s="24">
        <f t="shared" si="14"/>
        <v>36537.29208922084</v>
      </c>
      <c r="BL57" s="24">
        <f t="shared" si="14"/>
        <v>38383.129644594315</v>
      </c>
      <c r="BM57" s="24">
        <f t="shared" si="14"/>
        <v>39987.39961382668</v>
      </c>
      <c r="BN57" s="24">
        <f t="shared" si="14"/>
        <v>41655.0788779708</v>
      </c>
      <c r="BO57" s="24"/>
      <c r="BP57" s="4"/>
      <c r="BQ57" s="42">
        <f ca="1" t="shared" si="8"/>
        <v>0.9970160432942904</v>
      </c>
      <c r="BR57" s="4"/>
      <c r="BS57" s="2">
        <v>49</v>
      </c>
      <c r="BT57" s="25">
        <f ca="1" t="shared" si="3"/>
        <v>38600</v>
      </c>
      <c r="BU57" s="22">
        <f t="shared" si="4"/>
        <v>0.5054804028128805</v>
      </c>
      <c r="BW57" s="4">
        <v>50</v>
      </c>
      <c r="BX57">
        <v>2028</v>
      </c>
      <c r="BY57" t="s">
        <v>195</v>
      </c>
    </row>
    <row r="58" spans="3:77" ht="12.75">
      <c r="C58" s="1" t="s">
        <v>51</v>
      </c>
      <c r="D58" s="3">
        <f t="shared" si="1"/>
        <v>50</v>
      </c>
      <c r="E58" s="4">
        <v>27648</v>
      </c>
      <c r="F58" s="4">
        <v>26311</v>
      </c>
      <c r="G58" s="4">
        <v>26860</v>
      </c>
      <c r="H58" s="4">
        <v>26480</v>
      </c>
      <c r="I58" s="4">
        <v>26387</v>
      </c>
      <c r="J58" s="4">
        <v>26378</v>
      </c>
      <c r="K58" s="4">
        <v>27007</v>
      </c>
      <c r="L58" s="4">
        <v>27304</v>
      </c>
      <c r="M58" s="4">
        <v>28043</v>
      </c>
      <c r="N58" s="4">
        <v>28750</v>
      </c>
      <c r="O58" s="4">
        <v>29614</v>
      </c>
      <c r="P58" s="4">
        <v>29952</v>
      </c>
      <c r="Q58" s="4">
        <v>30833</v>
      </c>
      <c r="R58" s="4">
        <v>31700</v>
      </c>
      <c r="S58" s="4">
        <v>35502</v>
      </c>
      <c r="T58" s="4">
        <v>37377</v>
      </c>
      <c r="U58" s="4">
        <v>40650</v>
      </c>
      <c r="V58" s="4">
        <v>42811</v>
      </c>
      <c r="W58" s="4">
        <v>43901</v>
      </c>
      <c r="X58" s="4">
        <v>42019</v>
      </c>
      <c r="Y58" s="4">
        <v>39318</v>
      </c>
      <c r="Z58" s="4">
        <v>37096</v>
      </c>
      <c r="AA58" s="4">
        <v>37093</v>
      </c>
      <c r="AB58" s="4">
        <v>36174</v>
      </c>
      <c r="AC58" s="4">
        <v>36391</v>
      </c>
      <c r="AD58" s="4">
        <v>37051</v>
      </c>
      <c r="AE58" s="4">
        <v>36187</v>
      </c>
      <c r="AF58" s="4">
        <v>36996</v>
      </c>
      <c r="AG58" s="4">
        <v>37328</v>
      </c>
      <c r="AH58" s="54">
        <v>36930</v>
      </c>
      <c r="AI58" s="54">
        <v>37062</v>
      </c>
      <c r="AJ58" s="62">
        <v>36822</v>
      </c>
      <c r="AK58" s="24">
        <f t="shared" si="14"/>
        <v>38419.31899614616</v>
      </c>
      <c r="AL58" s="24">
        <f t="shared" si="14"/>
        <v>38330.47848964808</v>
      </c>
      <c r="AM58" s="24">
        <f t="shared" si="14"/>
        <v>39485.390766784585</v>
      </c>
      <c r="AN58" s="24">
        <f t="shared" si="14"/>
        <v>41643.95776016191</v>
      </c>
      <c r="AO58" s="24">
        <f t="shared" si="14"/>
        <v>42801.70867607139</v>
      </c>
      <c r="AP58" s="24">
        <f t="shared" si="14"/>
        <v>43467.25360823742</v>
      </c>
      <c r="AQ58" s="24">
        <f t="shared" si="14"/>
        <v>45039.56408148762</v>
      </c>
      <c r="AR58" s="24">
        <f t="shared" si="14"/>
        <v>41829.92455798114</v>
      </c>
      <c r="AS58" s="24">
        <f t="shared" si="14"/>
        <v>39204.320751899</v>
      </c>
      <c r="AT58" s="24">
        <f t="shared" si="14"/>
        <v>37747.400963313026</v>
      </c>
      <c r="AU58" s="24">
        <f t="shared" si="14"/>
        <v>37660.39719223362</v>
      </c>
      <c r="AV58" s="24">
        <f t="shared" si="14"/>
        <v>39526.77968224016</v>
      </c>
      <c r="AW58" s="24">
        <f t="shared" si="14"/>
        <v>39567.11964576964</v>
      </c>
      <c r="AX58" s="24">
        <f t="shared" si="14"/>
        <v>38109.412906393394</v>
      </c>
      <c r="AY58" s="24">
        <f t="shared" si="14"/>
        <v>37960.735955919525</v>
      </c>
      <c r="AZ58" s="24">
        <f t="shared" si="14"/>
        <v>38508.15424761003</v>
      </c>
      <c r="BA58" s="24">
        <f t="shared" si="14"/>
        <v>36027.13929804772</v>
      </c>
      <c r="BB58" s="24">
        <f t="shared" si="14"/>
        <v>34562.74626996803</v>
      </c>
      <c r="BC58" s="24">
        <f t="shared" si="14"/>
        <v>34892.23406098381</v>
      </c>
      <c r="BD58" s="24">
        <f t="shared" si="14"/>
        <v>33841.40314029454</v>
      </c>
      <c r="BE58" s="24">
        <f t="shared" si="14"/>
        <v>33385.97868804645</v>
      </c>
      <c r="BF58" s="24">
        <f t="shared" si="14"/>
        <v>31712.10031780101</v>
      </c>
      <c r="BG58" s="24">
        <f t="shared" si="14"/>
        <v>32395.352689323</v>
      </c>
      <c r="BH58" s="24">
        <f t="shared" si="14"/>
        <v>31617.21711350214</v>
      </c>
      <c r="BI58" s="24">
        <f t="shared" si="14"/>
        <v>32652.50529883401</v>
      </c>
      <c r="BJ58" s="24">
        <f t="shared" si="14"/>
        <v>34198.82494129999</v>
      </c>
      <c r="BK58" s="24">
        <f t="shared" si="14"/>
        <v>35674.11621995211</v>
      </c>
      <c r="BL58" s="24">
        <f t="shared" si="14"/>
        <v>36366.26632205034</v>
      </c>
      <c r="BM58" s="24">
        <f t="shared" si="14"/>
        <v>38203.46377943272</v>
      </c>
      <c r="BN58" s="24">
        <f t="shared" si="14"/>
        <v>39800.224393522774</v>
      </c>
      <c r="BO58" s="24"/>
      <c r="BP58" s="4"/>
      <c r="BQ58" s="42">
        <f ca="1" t="shared" si="8"/>
        <v>0.9953191449778798</v>
      </c>
      <c r="BR58" s="4"/>
      <c r="BS58" s="2">
        <v>50</v>
      </c>
      <c r="BT58" s="25">
        <f ca="1" t="shared" si="3"/>
        <v>36822</v>
      </c>
      <c r="BU58" s="22">
        <f t="shared" si="4"/>
        <v>0.5033697420404369</v>
      </c>
      <c r="BW58" s="4">
        <v>51</v>
      </c>
      <c r="BX58">
        <v>2029</v>
      </c>
      <c r="BY58" t="s">
        <v>196</v>
      </c>
    </row>
    <row r="59" spans="3:77" ht="12.75">
      <c r="C59" s="1" t="s">
        <v>52</v>
      </c>
      <c r="D59" s="3">
        <f t="shared" si="1"/>
        <v>51</v>
      </c>
      <c r="E59" s="4">
        <v>27087</v>
      </c>
      <c r="F59" s="4">
        <v>27477</v>
      </c>
      <c r="G59" s="4">
        <v>26121</v>
      </c>
      <c r="H59" s="4">
        <v>26667</v>
      </c>
      <c r="I59" s="4">
        <v>26287</v>
      </c>
      <c r="J59" s="4">
        <v>26186</v>
      </c>
      <c r="K59" s="4">
        <v>26207</v>
      </c>
      <c r="L59" s="4">
        <v>26827</v>
      </c>
      <c r="M59" s="4">
        <v>27141</v>
      </c>
      <c r="N59" s="4">
        <v>27851</v>
      </c>
      <c r="O59" s="4">
        <v>28510</v>
      </c>
      <c r="P59" s="4">
        <v>29430</v>
      </c>
      <c r="Q59" s="4">
        <v>29765</v>
      </c>
      <c r="R59" s="4">
        <v>30614</v>
      </c>
      <c r="S59" s="4">
        <v>31509</v>
      </c>
      <c r="T59" s="4">
        <v>35323</v>
      </c>
      <c r="U59" s="4">
        <v>37154</v>
      </c>
      <c r="V59" s="4">
        <v>40525</v>
      </c>
      <c r="W59" s="4">
        <v>42578</v>
      </c>
      <c r="X59" s="4">
        <v>43729</v>
      </c>
      <c r="Y59" s="4">
        <v>41771</v>
      </c>
      <c r="Z59" s="4">
        <v>39111</v>
      </c>
      <c r="AA59" s="4">
        <v>36882</v>
      </c>
      <c r="AB59" s="4">
        <v>36881</v>
      </c>
      <c r="AC59" s="4">
        <v>35989</v>
      </c>
      <c r="AD59" s="4">
        <v>36210</v>
      </c>
      <c r="AE59" s="4">
        <v>36880</v>
      </c>
      <c r="AF59" s="4">
        <v>35948</v>
      </c>
      <c r="AG59" s="4">
        <v>36844</v>
      </c>
      <c r="AH59" s="54">
        <v>37129</v>
      </c>
      <c r="AI59" s="54">
        <v>36789</v>
      </c>
      <c r="AJ59" s="62">
        <v>36885</v>
      </c>
      <c r="AK59" s="24">
        <f t="shared" si="14"/>
        <v>36651.08536041082</v>
      </c>
      <c r="AL59" s="24">
        <f t="shared" si="14"/>
        <v>38240.99016937173</v>
      </c>
      <c r="AM59" s="24">
        <f t="shared" si="14"/>
        <v>38152.56202893603</v>
      </c>
      <c r="AN59" s="24">
        <f t="shared" si="14"/>
        <v>39302.11361367115</v>
      </c>
      <c r="AO59" s="24">
        <f t="shared" si="14"/>
        <v>41450.661306095186</v>
      </c>
      <c r="AP59" s="24">
        <f t="shared" si="14"/>
        <v>42603.03835365077</v>
      </c>
      <c r="AQ59" s="24">
        <f t="shared" si="14"/>
        <v>43265.494062737904</v>
      </c>
      <c r="AR59" s="24">
        <f t="shared" si="14"/>
        <v>44830.506429479545</v>
      </c>
      <c r="AS59" s="24">
        <f t="shared" si="14"/>
        <v>41635.76491212079</v>
      </c>
      <c r="AT59" s="24">
        <f t="shared" si="14"/>
        <v>39022.34822591863</v>
      </c>
      <c r="AU59" s="24">
        <f t="shared" si="14"/>
        <v>37572.19094128617</v>
      </c>
      <c r="AV59" s="24">
        <f t="shared" si="14"/>
        <v>37485.59101079601</v>
      </c>
      <c r="AW59" s="24">
        <f t="shared" si="14"/>
        <v>39343.310416488406</v>
      </c>
      <c r="AX59" s="24">
        <f t="shared" si="14"/>
        <v>39383.463136241684</v>
      </c>
      <c r="AY59" s="24">
        <f t="shared" si="14"/>
        <v>37932.522553564886</v>
      </c>
      <c r="AZ59" s="24">
        <f t="shared" si="14"/>
        <v>37784.53570866392</v>
      </c>
      <c r="BA59" s="24">
        <f t="shared" si="14"/>
        <v>38329.41307916522</v>
      </c>
      <c r="BB59" s="24">
        <f t="shared" si="14"/>
        <v>35859.91411938945</v>
      </c>
      <c r="BC59" s="24">
        <f t="shared" si="14"/>
        <v>34402.31828338545</v>
      </c>
      <c r="BD59" s="24">
        <f t="shared" si="14"/>
        <v>34730.27670915625</v>
      </c>
      <c r="BE59" s="24">
        <f t="shared" si="14"/>
        <v>33684.323372196246</v>
      </c>
      <c r="BF59" s="24">
        <f t="shared" si="14"/>
        <v>33231.01283842396</v>
      </c>
      <c r="BG59" s="24">
        <f t="shared" si="14"/>
        <v>31564.90401677356</v>
      </c>
      <c r="BH59" s="24">
        <f t="shared" si="14"/>
        <v>32244.984973575352</v>
      </c>
      <c r="BI59" s="24">
        <f t="shared" si="14"/>
        <v>31470.461226593037</v>
      </c>
      <c r="BJ59" s="24">
        <f t="shared" si="14"/>
        <v>32500.943972050187</v>
      </c>
      <c r="BK59" s="24">
        <f t="shared" si="14"/>
        <v>34040.08614820847</v>
      </c>
      <c r="BL59" s="24">
        <f t="shared" si="14"/>
        <v>35508.52964897836</v>
      </c>
      <c r="BM59" s="24">
        <f t="shared" si="14"/>
        <v>36197.46703625279</v>
      </c>
      <c r="BN59" s="24">
        <f t="shared" si="14"/>
        <v>38026.13687587181</v>
      </c>
      <c r="BO59" s="24"/>
      <c r="BP59" s="4"/>
      <c r="BQ59" s="42">
        <f ca="1" t="shared" si="8"/>
        <v>0.9953583553422091</v>
      </c>
      <c r="BR59" s="4"/>
      <c r="BS59" s="2">
        <v>51</v>
      </c>
      <c r="BT59" s="25">
        <f ca="1" t="shared" si="3"/>
        <v>36885</v>
      </c>
      <c r="BU59" s="22">
        <f t="shared" si="4"/>
        <v>0.5035151184219507</v>
      </c>
      <c r="BW59" s="4">
        <v>52</v>
      </c>
      <c r="BX59">
        <v>2030</v>
      </c>
      <c r="BY59" t="s">
        <v>197</v>
      </c>
    </row>
    <row r="60" spans="3:77" ht="12.75">
      <c r="C60" s="1" t="s">
        <v>53</v>
      </c>
      <c r="D60" s="3">
        <f t="shared" si="1"/>
        <v>52</v>
      </c>
      <c r="E60" s="4">
        <v>27544</v>
      </c>
      <c r="F60" s="4">
        <v>26879</v>
      </c>
      <c r="G60" s="4">
        <v>27250</v>
      </c>
      <c r="H60" s="4">
        <v>25930</v>
      </c>
      <c r="I60" s="4">
        <v>26444</v>
      </c>
      <c r="J60" s="4">
        <v>26084</v>
      </c>
      <c r="K60" s="4">
        <v>25967</v>
      </c>
      <c r="L60" s="4">
        <v>26012</v>
      </c>
      <c r="M60" s="4">
        <v>26655</v>
      </c>
      <c r="N60" s="4">
        <v>26917</v>
      </c>
      <c r="O60" s="4">
        <v>27623</v>
      </c>
      <c r="P60" s="4">
        <v>28290</v>
      </c>
      <c r="Q60" s="4">
        <v>29236</v>
      </c>
      <c r="R60" s="4">
        <v>29578</v>
      </c>
      <c r="S60" s="4">
        <v>30446</v>
      </c>
      <c r="T60" s="4">
        <v>31342</v>
      </c>
      <c r="U60" s="4">
        <v>35119</v>
      </c>
      <c r="V60" s="4">
        <v>36999</v>
      </c>
      <c r="W60" s="4">
        <v>40347</v>
      </c>
      <c r="X60" s="4">
        <v>42306</v>
      </c>
      <c r="Y60" s="4">
        <v>43495</v>
      </c>
      <c r="Z60" s="4">
        <v>41541</v>
      </c>
      <c r="AA60" s="4">
        <v>38892</v>
      </c>
      <c r="AB60" s="4">
        <v>36678</v>
      </c>
      <c r="AC60" s="4">
        <v>36658</v>
      </c>
      <c r="AD60" s="4">
        <v>35777</v>
      </c>
      <c r="AE60" s="4">
        <v>35966</v>
      </c>
      <c r="AF60" s="4">
        <v>36683</v>
      </c>
      <c r="AG60" s="4">
        <v>35732</v>
      </c>
      <c r="AH60" s="54">
        <v>36677</v>
      </c>
      <c r="AI60" s="54">
        <v>36994</v>
      </c>
      <c r="AJ60" s="62">
        <v>36609</v>
      </c>
      <c r="AK60" s="24">
        <f t="shared" si="14"/>
        <v>36724.41054464505</v>
      </c>
      <c r="AL60" s="24">
        <f t="shared" si="14"/>
        <v>36491.51431971145</v>
      </c>
      <c r="AM60" s="24">
        <f t="shared" si="14"/>
        <v>38074.49702084161</v>
      </c>
      <c r="AN60" s="24">
        <f t="shared" si="14"/>
        <v>37986.45387774658</v>
      </c>
      <c r="AO60" s="24">
        <f t="shared" si="14"/>
        <v>39131.00055905496</v>
      </c>
      <c r="AP60" s="24">
        <f t="shared" si="14"/>
        <v>41270.193931193506</v>
      </c>
      <c r="AQ60" s="24">
        <f t="shared" si="14"/>
        <v>42417.55377385739</v>
      </c>
      <c r="AR60" s="24">
        <f t="shared" si="14"/>
        <v>43077.125291497614</v>
      </c>
      <c r="AS60" s="24">
        <f t="shared" si="14"/>
        <v>44635.32392681459</v>
      </c>
      <c r="AT60" s="24">
        <f t="shared" si="14"/>
        <v>41454.491635435836</v>
      </c>
      <c r="AU60" s="24">
        <f t="shared" si="14"/>
        <v>38852.453210376494</v>
      </c>
      <c r="AV60" s="24">
        <f t="shared" si="14"/>
        <v>37408.60960253726</v>
      </c>
      <c r="AW60" s="24">
        <f t="shared" si="14"/>
        <v>37322.38670974999</v>
      </c>
      <c r="AX60" s="24">
        <f t="shared" si="14"/>
        <v>39172.01799974326</v>
      </c>
      <c r="AY60" s="24">
        <f t="shared" si="14"/>
        <v>39211.995903083465</v>
      </c>
      <c r="AZ60" s="24">
        <f t="shared" si="14"/>
        <v>37767.3724075132</v>
      </c>
      <c r="BA60" s="24">
        <f t="shared" si="14"/>
        <v>37620.02986590144</v>
      </c>
      <c r="BB60" s="24">
        <f t="shared" si="14"/>
        <v>38162.53495606753</v>
      </c>
      <c r="BC60" s="24">
        <f t="shared" si="14"/>
        <v>35703.7876702229</v>
      </c>
      <c r="BD60" s="24">
        <f t="shared" si="14"/>
        <v>34252.537896884794</v>
      </c>
      <c r="BE60" s="24">
        <f t="shared" si="14"/>
        <v>34579.06846133057</v>
      </c>
      <c r="BF60" s="24">
        <f t="shared" si="14"/>
        <v>33537.668983031515</v>
      </c>
      <c r="BG60" s="24">
        <f t="shared" si="14"/>
        <v>33086.33206703678</v>
      </c>
      <c r="BH60" s="24">
        <f t="shared" si="14"/>
        <v>31427.47712930209</v>
      </c>
      <c r="BI60" s="24">
        <f t="shared" si="14"/>
        <v>32104.597158072163</v>
      </c>
      <c r="BJ60" s="24">
        <f t="shared" si="14"/>
        <v>31333.445522969672</v>
      </c>
      <c r="BK60" s="24">
        <f t="shared" si="14"/>
        <v>32359.44176543521</v>
      </c>
      <c r="BL60" s="24">
        <f t="shared" si="14"/>
        <v>33891.88284348361</v>
      </c>
      <c r="BM60" s="24">
        <f t="shared" si="14"/>
        <v>35353.93305315934</v>
      </c>
      <c r="BN60" s="24">
        <f t="shared" si="14"/>
        <v>36039.87095338494</v>
      </c>
      <c r="BO60" s="24"/>
      <c r="BP60" s="4"/>
      <c r="BQ60" s="42">
        <f ca="1" t="shared" si="8"/>
        <v>0.9956462124073484</v>
      </c>
      <c r="BR60" s="4"/>
      <c r="BS60" s="2">
        <v>52</v>
      </c>
      <c r="BT60" s="25">
        <f ca="1" t="shared" si="3"/>
        <v>36609</v>
      </c>
      <c r="BU60" s="22">
        <f t="shared" si="4"/>
        <v>0.5032234120056633</v>
      </c>
      <c r="BW60" s="4">
        <v>53</v>
      </c>
      <c r="BX60">
        <v>2031</v>
      </c>
      <c r="BY60" t="s">
        <v>198</v>
      </c>
    </row>
    <row r="61" spans="3:77" ht="12.75">
      <c r="C61" s="1" t="s">
        <v>54</v>
      </c>
      <c r="D61" s="3">
        <f t="shared" si="1"/>
        <v>53</v>
      </c>
      <c r="E61" s="4">
        <v>27579</v>
      </c>
      <c r="F61" s="4">
        <v>27309</v>
      </c>
      <c r="G61" s="4">
        <v>26640</v>
      </c>
      <c r="H61" s="4">
        <v>27008</v>
      </c>
      <c r="I61" s="4">
        <v>25699</v>
      </c>
      <c r="J61" s="4">
        <v>26228</v>
      </c>
      <c r="K61" s="4">
        <v>25882</v>
      </c>
      <c r="L61" s="4">
        <v>25739</v>
      </c>
      <c r="M61" s="4">
        <v>25819</v>
      </c>
      <c r="N61" s="4">
        <v>26441</v>
      </c>
      <c r="O61" s="4">
        <v>26708</v>
      </c>
      <c r="P61" s="4">
        <v>27414</v>
      </c>
      <c r="Q61" s="4">
        <v>28083</v>
      </c>
      <c r="R61" s="4">
        <v>29029</v>
      </c>
      <c r="S61" s="4">
        <v>29387</v>
      </c>
      <c r="T61" s="4">
        <v>30265</v>
      </c>
      <c r="U61" s="4">
        <v>31125</v>
      </c>
      <c r="V61" s="4">
        <v>34983</v>
      </c>
      <c r="W61" s="4">
        <v>36751</v>
      </c>
      <c r="X61" s="4">
        <v>40087</v>
      </c>
      <c r="Y61" s="4">
        <v>42007</v>
      </c>
      <c r="Z61" s="4">
        <v>43226</v>
      </c>
      <c r="AA61" s="4">
        <v>41316</v>
      </c>
      <c r="AB61" s="4">
        <v>38678</v>
      </c>
      <c r="AC61" s="4">
        <v>36434</v>
      </c>
      <c r="AD61" s="4">
        <v>36439</v>
      </c>
      <c r="AE61" s="4">
        <v>35544</v>
      </c>
      <c r="AF61" s="4">
        <v>35731</v>
      </c>
      <c r="AG61" s="4">
        <v>36433</v>
      </c>
      <c r="AH61" s="54">
        <v>35542</v>
      </c>
      <c r="AI61" s="54">
        <v>36515</v>
      </c>
      <c r="AJ61" s="62">
        <v>36760</v>
      </c>
      <c r="AK61" s="24">
        <f t="shared" si="14"/>
        <v>36413.0240948337</v>
      </c>
      <c r="AL61" s="24">
        <f t="shared" si="14"/>
        <v>36527.81682183957</v>
      </c>
      <c r="AM61" s="24">
        <f t="shared" si="14"/>
        <v>36296.16734083483</v>
      </c>
      <c r="AN61" s="24">
        <f t="shared" si="14"/>
        <v>37870.675992749864</v>
      </c>
      <c r="AO61" s="24">
        <f t="shared" si="14"/>
        <v>37783.10416366673</v>
      </c>
      <c r="AP61" s="24">
        <f t="shared" si="14"/>
        <v>38921.52383872325</v>
      </c>
      <c r="AQ61" s="24">
        <f t="shared" si="14"/>
        <v>41049.26564546993</v>
      </c>
      <c r="AR61" s="24">
        <f t="shared" si="14"/>
        <v>42190.48342241999</v>
      </c>
      <c r="AS61" s="24">
        <f t="shared" si="14"/>
        <v>42846.524110887294</v>
      </c>
      <c r="AT61" s="24">
        <f t="shared" si="14"/>
        <v>44396.38137146076</v>
      </c>
      <c r="AU61" s="24">
        <f t="shared" si="14"/>
        <v>41232.57676418933</v>
      </c>
      <c r="AV61" s="24">
        <f t="shared" si="14"/>
        <v>38644.4676143254</v>
      </c>
      <c r="AW61" s="24">
        <f t="shared" si="14"/>
        <v>37208.353214002476</v>
      </c>
      <c r="AX61" s="24">
        <f t="shared" si="14"/>
        <v>37122.591891033015</v>
      </c>
      <c r="AY61" s="24">
        <f t="shared" si="14"/>
        <v>38962.321704168666</v>
      </c>
      <c r="AZ61" s="24">
        <f t="shared" si="14"/>
        <v>39002.085597134545</v>
      </c>
      <c r="BA61" s="24">
        <f t="shared" si="14"/>
        <v>37565.195483988515</v>
      </c>
      <c r="BB61" s="24">
        <f t="shared" si="14"/>
        <v>37418.64169891099</v>
      </c>
      <c r="BC61" s="24">
        <f t="shared" si="14"/>
        <v>37958.24264184273</v>
      </c>
      <c r="BD61" s="24">
        <f t="shared" si="14"/>
        <v>35512.657562693676</v>
      </c>
      <c r="BE61" s="24">
        <f t="shared" si="14"/>
        <v>34069.17664367971</v>
      </c>
      <c r="BF61" s="24">
        <f t="shared" si="14"/>
        <v>34393.95921929947</v>
      </c>
      <c r="BG61" s="24">
        <f t="shared" si="14"/>
        <v>33358.13457793667</v>
      </c>
      <c r="BH61" s="24">
        <f t="shared" si="14"/>
        <v>32909.21376619627</v>
      </c>
      <c r="BI61" s="24">
        <f t="shared" si="14"/>
        <v>31259.239038190393</v>
      </c>
      <c r="BJ61" s="24">
        <f t="shared" si="14"/>
        <v>31932.734296807106</v>
      </c>
      <c r="BK61" s="24">
        <f t="shared" si="14"/>
        <v>31165.71080341047</v>
      </c>
      <c r="BL61" s="24">
        <f t="shared" si="14"/>
        <v>32186.214665796946</v>
      </c>
      <c r="BM61" s="24">
        <f aca="true" t="shared" si="15" ref="AJ61:BN69">BL60*$BQ61</f>
        <v>33710.45225488404</v>
      </c>
      <c r="BN61" s="24">
        <f t="shared" si="15"/>
        <v>35164.67579316093</v>
      </c>
      <c r="BO61" s="24"/>
      <c r="BP61" s="4"/>
      <c r="BQ61" s="42">
        <f ca="1" t="shared" si="8"/>
        <v>0.9946467834366878</v>
      </c>
      <c r="BR61" s="4"/>
      <c r="BS61" s="2">
        <v>53</v>
      </c>
      <c r="BT61" s="25">
        <f ca="1" t="shared" si="3"/>
        <v>36760</v>
      </c>
      <c r="BU61" s="22">
        <f t="shared" si="4"/>
        <v>0.5024947030278176</v>
      </c>
      <c r="BW61" s="4">
        <v>54</v>
      </c>
      <c r="BX61">
        <v>2032</v>
      </c>
      <c r="BY61" t="s">
        <v>199</v>
      </c>
    </row>
    <row r="62" spans="3:77" ht="12.75">
      <c r="C62" s="1" t="s">
        <v>55</v>
      </c>
      <c r="D62" s="3">
        <f t="shared" si="1"/>
        <v>54</v>
      </c>
      <c r="E62" s="4">
        <v>28296</v>
      </c>
      <c r="F62" s="4">
        <v>27309</v>
      </c>
      <c r="G62" s="4">
        <v>27050</v>
      </c>
      <c r="H62" s="4">
        <v>26389</v>
      </c>
      <c r="I62" s="4">
        <v>26762</v>
      </c>
      <c r="J62" s="4">
        <v>25466</v>
      </c>
      <c r="K62" s="4">
        <v>25981</v>
      </c>
      <c r="L62" s="4">
        <v>25636</v>
      </c>
      <c r="M62" s="4">
        <v>25487</v>
      </c>
      <c r="N62" s="4">
        <v>25548</v>
      </c>
      <c r="O62" s="4">
        <v>26205</v>
      </c>
      <c r="P62" s="4">
        <v>26472</v>
      </c>
      <c r="Q62" s="4">
        <v>27229</v>
      </c>
      <c r="R62" s="4">
        <v>27859</v>
      </c>
      <c r="S62" s="4">
        <v>28826</v>
      </c>
      <c r="T62" s="4">
        <v>29187</v>
      </c>
      <c r="U62" s="4">
        <v>30076</v>
      </c>
      <c r="V62" s="4">
        <v>30960</v>
      </c>
      <c r="W62" s="4">
        <v>34716</v>
      </c>
      <c r="X62" s="4">
        <v>36515</v>
      </c>
      <c r="Y62" s="4">
        <v>39793</v>
      </c>
      <c r="Z62" s="4">
        <v>41716</v>
      </c>
      <c r="AA62" s="4">
        <v>43002</v>
      </c>
      <c r="AB62" s="4">
        <v>41019</v>
      </c>
      <c r="AC62" s="4">
        <v>38388</v>
      </c>
      <c r="AD62" s="4">
        <v>36177</v>
      </c>
      <c r="AE62" s="4">
        <v>36197</v>
      </c>
      <c r="AF62" s="4">
        <v>35300</v>
      </c>
      <c r="AG62" s="4">
        <v>35501</v>
      </c>
      <c r="AH62" s="54">
        <v>36198</v>
      </c>
      <c r="AI62" s="54">
        <v>35362</v>
      </c>
      <c r="AJ62" s="62">
        <v>36271</v>
      </c>
      <c r="AK62" s="24">
        <f t="shared" si="15"/>
        <v>36537.028391223495</v>
      </c>
      <c r="AL62" s="24">
        <f t="shared" si="15"/>
        <v>36192.157104549624</v>
      </c>
      <c r="AM62" s="24">
        <f t="shared" si="15"/>
        <v>36306.253544313484</v>
      </c>
      <c r="AN62" s="24">
        <f t="shared" si="15"/>
        <v>36076.00915736347</v>
      </c>
      <c r="AO62" s="24">
        <f t="shared" si="15"/>
        <v>37640.967463055706</v>
      </c>
      <c r="AP62" s="24">
        <f t="shared" si="15"/>
        <v>37553.92681002301</v>
      </c>
      <c r="AQ62" s="24">
        <f t="shared" si="15"/>
        <v>38685.44128196718</v>
      </c>
      <c r="AR62" s="24">
        <f t="shared" si="15"/>
        <v>40800.277049167846</v>
      </c>
      <c r="AS62" s="24">
        <f t="shared" si="15"/>
        <v>41934.572650827075</v>
      </c>
      <c r="AT62" s="24">
        <f t="shared" si="15"/>
        <v>42586.63405616787</v>
      </c>
      <c r="AU62" s="24">
        <f t="shared" si="15"/>
        <v>44127.09049610032</v>
      </c>
      <c r="AV62" s="24">
        <f t="shared" si="15"/>
        <v>40982.47627520369</v>
      </c>
      <c r="AW62" s="24">
        <f t="shared" si="15"/>
        <v>38410.06557095549</v>
      </c>
      <c r="AX62" s="24">
        <f t="shared" si="15"/>
        <v>36982.662072107734</v>
      </c>
      <c r="AY62" s="24">
        <f t="shared" si="15"/>
        <v>36897.420943375306</v>
      </c>
      <c r="AZ62" s="24">
        <f t="shared" si="15"/>
        <v>38725.99168371039</v>
      </c>
      <c r="BA62" s="24">
        <f t="shared" si="15"/>
        <v>38765.514384641836</v>
      </c>
      <c r="BB62" s="24">
        <f t="shared" si="15"/>
        <v>37337.33987813789</v>
      </c>
      <c r="BC62" s="24">
        <f t="shared" si="15"/>
        <v>37191.67503030822</v>
      </c>
      <c r="BD62" s="24">
        <f t="shared" si="15"/>
        <v>37728.0029675179</v>
      </c>
      <c r="BE62" s="24">
        <f t="shared" si="15"/>
        <v>35297.25183938892</v>
      </c>
      <c r="BF62" s="24">
        <f t="shared" si="15"/>
        <v>33862.526504236506</v>
      </c>
      <c r="BG62" s="24">
        <f t="shared" si="15"/>
        <v>34185.339077315766</v>
      </c>
      <c r="BH62" s="24">
        <f t="shared" si="15"/>
        <v>33155.79733820256</v>
      </c>
      <c r="BI62" s="24">
        <f t="shared" si="15"/>
        <v>32709.599502403595</v>
      </c>
      <c r="BJ62" s="24">
        <f t="shared" si="15"/>
        <v>31069.632867965294</v>
      </c>
      <c r="BK62" s="24">
        <f t="shared" si="15"/>
        <v>31739.042970942257</v>
      </c>
      <c r="BL62" s="24">
        <f t="shared" si="15"/>
        <v>30976.67193843496</v>
      </c>
      <c r="BM62" s="24">
        <f t="shared" si="15"/>
        <v>31990.985828352477</v>
      </c>
      <c r="BN62" s="24">
        <f t="shared" si="15"/>
        <v>33505.97799558439</v>
      </c>
      <c r="BO62" s="24"/>
      <c r="BP62" s="4"/>
      <c r="BQ62" s="42">
        <f ca="1" t="shared" si="8"/>
        <v>0.993934395843947</v>
      </c>
      <c r="BR62" s="4"/>
      <c r="BS62" s="2">
        <v>54</v>
      </c>
      <c r="BT62" s="25">
        <f ca="1" t="shared" si="3"/>
        <v>36271</v>
      </c>
      <c r="BU62" s="22">
        <f t="shared" si="4"/>
        <v>0.5038548626835401</v>
      </c>
      <c r="BW62" s="4">
        <v>55</v>
      </c>
      <c r="BX62">
        <v>2033</v>
      </c>
      <c r="BY62" t="s">
        <v>200</v>
      </c>
    </row>
    <row r="63" spans="3:77" ht="12.75">
      <c r="C63" s="1" t="s">
        <v>56</v>
      </c>
      <c r="D63" s="3">
        <f t="shared" si="1"/>
        <v>55</v>
      </c>
      <c r="E63" s="4">
        <v>28066</v>
      </c>
      <c r="F63" s="4">
        <v>27989</v>
      </c>
      <c r="G63" s="4">
        <v>27043</v>
      </c>
      <c r="H63" s="4">
        <v>26761</v>
      </c>
      <c r="I63" s="4">
        <v>26137</v>
      </c>
      <c r="J63" s="4">
        <v>26453</v>
      </c>
      <c r="K63" s="4">
        <v>25210</v>
      </c>
      <c r="L63" s="4">
        <v>25713</v>
      </c>
      <c r="M63" s="4">
        <v>25391</v>
      </c>
      <c r="N63" s="4">
        <v>25215</v>
      </c>
      <c r="O63" s="4">
        <v>25270</v>
      </c>
      <c r="P63" s="4">
        <v>25948</v>
      </c>
      <c r="Q63" s="4">
        <v>26183</v>
      </c>
      <c r="R63" s="4">
        <v>26995</v>
      </c>
      <c r="S63" s="4">
        <v>27612</v>
      </c>
      <c r="T63" s="4">
        <v>28590</v>
      </c>
      <c r="U63" s="4">
        <v>28937</v>
      </c>
      <c r="V63" s="4">
        <v>29912</v>
      </c>
      <c r="W63" s="4">
        <v>30749</v>
      </c>
      <c r="X63" s="4">
        <v>34477</v>
      </c>
      <c r="Y63" s="4">
        <v>36242</v>
      </c>
      <c r="Z63" s="4">
        <v>39476</v>
      </c>
      <c r="AA63" s="4">
        <v>41393</v>
      </c>
      <c r="AB63" s="4">
        <v>42681</v>
      </c>
      <c r="AC63" s="4">
        <v>40729</v>
      </c>
      <c r="AD63" s="4">
        <v>38117</v>
      </c>
      <c r="AE63" s="4">
        <v>35926</v>
      </c>
      <c r="AF63" s="4">
        <v>35947</v>
      </c>
      <c r="AG63" s="4">
        <v>35065</v>
      </c>
      <c r="AH63" s="54">
        <v>35297</v>
      </c>
      <c r="AI63" s="54">
        <v>35966</v>
      </c>
      <c r="AJ63" s="62">
        <v>35072</v>
      </c>
      <c r="AK63" s="24">
        <f t="shared" si="15"/>
        <v>36024.88428415242</v>
      </c>
      <c r="AL63" s="24">
        <f t="shared" si="15"/>
        <v>36289.10754819602</v>
      </c>
      <c r="AM63" s="24">
        <f t="shared" si="15"/>
        <v>35946.57637465923</v>
      </c>
      <c r="AN63" s="24">
        <f t="shared" si="15"/>
        <v>36059.898616663224</v>
      </c>
      <c r="AO63" s="24">
        <f t="shared" si="15"/>
        <v>35831.216545671254</v>
      </c>
      <c r="AP63" s="24">
        <f t="shared" si="15"/>
        <v>37385.55587659915</v>
      </c>
      <c r="AQ63" s="24">
        <f t="shared" si="15"/>
        <v>37299.10583514676</v>
      </c>
      <c r="AR63" s="24">
        <f t="shared" si="15"/>
        <v>38422.942451662224</v>
      </c>
      <c r="AS63" s="24">
        <f t="shared" si="15"/>
        <v>40523.42806808831</v>
      </c>
      <c r="AT63" s="24">
        <f t="shared" si="15"/>
        <v>41650.02694305169</v>
      </c>
      <c r="AU63" s="24">
        <f t="shared" si="15"/>
        <v>42297.6638064843</v>
      </c>
      <c r="AV63" s="24">
        <f t="shared" si="15"/>
        <v>43827.66752828253</v>
      </c>
      <c r="AW63" s="24">
        <f t="shared" si="15"/>
        <v>40704.39098707603</v>
      </c>
      <c r="AX63" s="24">
        <f t="shared" si="15"/>
        <v>38149.43529377128</v>
      </c>
      <c r="AY63" s="24">
        <f t="shared" si="15"/>
        <v>36731.71739592494</v>
      </c>
      <c r="AZ63" s="24">
        <f t="shared" si="15"/>
        <v>36647.05466815796</v>
      </c>
      <c r="BA63" s="24">
        <f t="shared" si="15"/>
        <v>38463.217699945286</v>
      </c>
      <c r="BB63" s="24">
        <f t="shared" si="15"/>
        <v>38502.47222084773</v>
      </c>
      <c r="BC63" s="24">
        <f t="shared" si="15"/>
        <v>37083.98854699311</v>
      </c>
      <c r="BD63" s="24">
        <f t="shared" si="15"/>
        <v>36939.31210335129</v>
      </c>
      <c r="BE63" s="24">
        <f t="shared" si="15"/>
        <v>37472.000804416515</v>
      </c>
      <c r="BF63" s="24">
        <f t="shared" si="15"/>
        <v>35057.74346068683</v>
      </c>
      <c r="BG63" s="24">
        <f t="shared" si="15"/>
        <v>33632.753408622986</v>
      </c>
      <c r="BH63" s="24">
        <f t="shared" si="15"/>
        <v>33953.37554726405</v>
      </c>
      <c r="BI63" s="24">
        <f t="shared" si="15"/>
        <v>32930.81973084712</v>
      </c>
      <c r="BJ63" s="24">
        <f t="shared" si="15"/>
        <v>32487.64955625869</v>
      </c>
      <c r="BK63" s="24">
        <f t="shared" si="15"/>
        <v>30858.81086321161</v>
      </c>
      <c r="BL63" s="24">
        <f t="shared" si="15"/>
        <v>31523.67870524485</v>
      </c>
      <c r="BM63" s="24">
        <f t="shared" si="15"/>
        <v>30766.48071710928</v>
      </c>
      <c r="BN63" s="24">
        <f t="shared" si="15"/>
        <v>31773.91201241647</v>
      </c>
      <c r="BO63" s="24"/>
      <c r="BP63" s="4"/>
      <c r="BQ63" s="42">
        <f ca="1" t="shared" si="8"/>
        <v>0.9932145318340386</v>
      </c>
      <c r="BR63" s="4"/>
      <c r="BS63" s="2">
        <v>55</v>
      </c>
      <c r="BT63" s="25">
        <f ca="1" t="shared" si="3"/>
        <v>35072</v>
      </c>
      <c r="BU63" s="22">
        <f t="shared" si="4"/>
        <v>0.4984508683664478</v>
      </c>
      <c r="BW63" s="4">
        <v>56</v>
      </c>
      <c r="BX63">
        <v>2034</v>
      </c>
      <c r="BY63" t="s">
        <v>201</v>
      </c>
    </row>
    <row r="64" spans="3:77" ht="12.75">
      <c r="C64" s="1" t="s">
        <v>57</v>
      </c>
      <c r="D64" s="3">
        <f t="shared" si="1"/>
        <v>56</v>
      </c>
      <c r="E64" s="4">
        <v>27439</v>
      </c>
      <c r="F64" s="4">
        <v>27722</v>
      </c>
      <c r="G64" s="4">
        <v>27632</v>
      </c>
      <c r="H64" s="4">
        <v>26742</v>
      </c>
      <c r="I64" s="4">
        <v>26456</v>
      </c>
      <c r="J64" s="4">
        <v>25841</v>
      </c>
      <c r="K64" s="4">
        <v>26171</v>
      </c>
      <c r="L64" s="4">
        <v>24954</v>
      </c>
      <c r="M64" s="4">
        <v>25417</v>
      </c>
      <c r="N64" s="4">
        <v>25094</v>
      </c>
      <c r="O64" s="4">
        <v>24909</v>
      </c>
      <c r="P64" s="4">
        <v>24978</v>
      </c>
      <c r="Q64" s="4">
        <v>25686</v>
      </c>
      <c r="R64" s="4">
        <v>25927</v>
      </c>
      <c r="S64" s="4">
        <v>26754</v>
      </c>
      <c r="T64" s="4">
        <v>27408</v>
      </c>
      <c r="U64" s="4">
        <v>28339</v>
      </c>
      <c r="V64" s="4">
        <v>28741</v>
      </c>
      <c r="W64" s="4">
        <v>29689</v>
      </c>
      <c r="X64" s="4">
        <v>30502</v>
      </c>
      <c r="Y64" s="4">
        <v>34212</v>
      </c>
      <c r="Z64" s="4">
        <v>35924</v>
      </c>
      <c r="AA64" s="4">
        <v>39134</v>
      </c>
      <c r="AB64" s="4">
        <v>41051</v>
      </c>
      <c r="AC64" s="4">
        <v>42384</v>
      </c>
      <c r="AD64" s="4">
        <v>40413</v>
      </c>
      <c r="AE64" s="4">
        <v>37793</v>
      </c>
      <c r="AF64" s="4">
        <v>35653</v>
      </c>
      <c r="AG64" s="4">
        <v>35646</v>
      </c>
      <c r="AH64" s="54">
        <v>34825</v>
      </c>
      <c r="AI64" s="54">
        <v>35090</v>
      </c>
      <c r="AJ64" s="62">
        <v>35671</v>
      </c>
      <c r="AK64" s="24">
        <f t="shared" si="15"/>
        <v>34827.534788311204</v>
      </c>
      <c r="AL64" s="24">
        <f t="shared" si="15"/>
        <v>35773.77710570266</v>
      </c>
      <c r="AM64" s="24">
        <f t="shared" si="15"/>
        <v>36036.15863285708</v>
      </c>
      <c r="AN64" s="24">
        <f t="shared" si="15"/>
        <v>35696.01503219462</v>
      </c>
      <c r="AO64" s="24">
        <f t="shared" si="15"/>
        <v>35808.54737496617</v>
      </c>
      <c r="AP64" s="24">
        <f t="shared" si="15"/>
        <v>35581.45930519724</v>
      </c>
      <c r="AQ64" s="24">
        <f t="shared" si="15"/>
        <v>37124.96429837504</v>
      </c>
      <c r="AR64" s="24">
        <f t="shared" si="15"/>
        <v>37039.116846671845</v>
      </c>
      <c r="AS64" s="24">
        <f t="shared" si="15"/>
        <v>38155.11989349183</v>
      </c>
      <c r="AT64" s="24">
        <f t="shared" si="15"/>
        <v>40240.96432433201</v>
      </c>
      <c r="AU64" s="24">
        <f t="shared" si="15"/>
        <v>41359.71037560538</v>
      </c>
      <c r="AV64" s="24">
        <f t="shared" si="15"/>
        <v>42002.83296317927</v>
      </c>
      <c r="AW64" s="24">
        <f t="shared" si="15"/>
        <v>43522.17197570133</v>
      </c>
      <c r="AX64" s="24">
        <f t="shared" si="15"/>
        <v>40420.66586277975</v>
      </c>
      <c r="AY64" s="24">
        <f t="shared" si="15"/>
        <v>37883.5191847698</v>
      </c>
      <c r="AZ64" s="24">
        <f t="shared" si="15"/>
        <v>36475.68332119616</v>
      </c>
      <c r="BA64" s="24">
        <f t="shared" si="15"/>
        <v>36391.61072492055</v>
      </c>
      <c r="BB64" s="24">
        <f t="shared" si="15"/>
        <v>38195.114407938854</v>
      </c>
      <c r="BC64" s="24">
        <f t="shared" si="15"/>
        <v>38234.09530986428</v>
      </c>
      <c r="BD64" s="24">
        <f t="shared" si="15"/>
        <v>36825.4990080331</v>
      </c>
      <c r="BE64" s="24">
        <f t="shared" si="15"/>
        <v>36681.831014363364</v>
      </c>
      <c r="BF64" s="24">
        <f t="shared" si="15"/>
        <v>37210.80667208718</v>
      </c>
      <c r="BG64" s="24">
        <f t="shared" si="15"/>
        <v>34813.37762251255</v>
      </c>
      <c r="BH64" s="24">
        <f t="shared" si="15"/>
        <v>33398.320294408906</v>
      </c>
      <c r="BI64" s="24">
        <f t="shared" si="15"/>
        <v>33716.70757450198</v>
      </c>
      <c r="BJ64" s="24">
        <f t="shared" si="15"/>
        <v>32701.279361989138</v>
      </c>
      <c r="BK64" s="24">
        <f t="shared" si="15"/>
        <v>32261.198252482394</v>
      </c>
      <c r="BL64" s="24">
        <f t="shared" si="15"/>
        <v>30643.713186143304</v>
      </c>
      <c r="BM64" s="24">
        <f t="shared" si="15"/>
        <v>31303.94664582744</v>
      </c>
      <c r="BN64" s="24">
        <f t="shared" si="15"/>
        <v>30552.02661636146</v>
      </c>
      <c r="BO64" s="24"/>
      <c r="BP64" s="4"/>
      <c r="BQ64" s="42">
        <f ca="1" t="shared" si="8"/>
        <v>0.993029618736063</v>
      </c>
      <c r="BR64" s="4"/>
      <c r="BS64" s="2">
        <v>56</v>
      </c>
      <c r="BT64" s="25">
        <f ca="1" t="shared" si="3"/>
        <v>35671</v>
      </c>
      <c r="BU64" s="22">
        <f t="shared" si="4"/>
        <v>0.5000280355490763</v>
      </c>
      <c r="BW64" s="4">
        <v>57</v>
      </c>
      <c r="BX64">
        <v>2035</v>
      </c>
      <c r="BY64" t="s">
        <v>202</v>
      </c>
    </row>
    <row r="65" spans="3:77" ht="12.75">
      <c r="C65" s="1" t="s">
        <v>58</v>
      </c>
      <c r="D65" s="3">
        <f t="shared" si="1"/>
        <v>57</v>
      </c>
      <c r="E65" s="4">
        <v>28919</v>
      </c>
      <c r="F65" s="4">
        <v>27087</v>
      </c>
      <c r="G65" s="4">
        <v>27381</v>
      </c>
      <c r="H65" s="4">
        <v>27311</v>
      </c>
      <c r="I65" s="4">
        <v>26429</v>
      </c>
      <c r="J65" s="4">
        <v>26147</v>
      </c>
      <c r="K65" s="4">
        <v>25527</v>
      </c>
      <c r="L65" s="4">
        <v>25826</v>
      </c>
      <c r="M65" s="4">
        <v>24635</v>
      </c>
      <c r="N65" s="4">
        <v>25085</v>
      </c>
      <c r="O65" s="4">
        <v>24780</v>
      </c>
      <c r="P65" s="4">
        <v>24631</v>
      </c>
      <c r="Q65" s="4">
        <v>24656</v>
      </c>
      <c r="R65" s="4">
        <v>25403</v>
      </c>
      <c r="S65" s="4">
        <v>25662</v>
      </c>
      <c r="T65" s="4">
        <v>26506</v>
      </c>
      <c r="U65" s="4">
        <v>27130</v>
      </c>
      <c r="V65" s="4">
        <v>28117</v>
      </c>
      <c r="W65" s="4">
        <v>28485</v>
      </c>
      <c r="X65" s="4">
        <v>29422</v>
      </c>
      <c r="Y65" s="4">
        <v>30227</v>
      </c>
      <c r="Z65" s="4">
        <v>33895</v>
      </c>
      <c r="AA65" s="4">
        <v>35629</v>
      </c>
      <c r="AB65" s="4">
        <v>38769</v>
      </c>
      <c r="AC65" s="4">
        <v>40713</v>
      </c>
      <c r="AD65" s="4">
        <v>42014</v>
      </c>
      <c r="AE65" s="4">
        <v>40114</v>
      </c>
      <c r="AF65" s="4">
        <v>37525</v>
      </c>
      <c r="AG65" s="4">
        <v>35370</v>
      </c>
      <c r="AH65" s="54">
        <v>35340</v>
      </c>
      <c r="AI65" s="54">
        <v>34588</v>
      </c>
      <c r="AJ65" s="62">
        <v>34822</v>
      </c>
      <c r="AK65" s="24">
        <f t="shared" si="15"/>
        <v>35397.19686148189</v>
      </c>
      <c r="AL65" s="24">
        <f t="shared" si="15"/>
        <v>34560.20591242076</v>
      </c>
      <c r="AM65" s="24">
        <f t="shared" si="15"/>
        <v>35499.18507160806</v>
      </c>
      <c r="AN65" s="24">
        <f t="shared" si="15"/>
        <v>35759.552613014275</v>
      </c>
      <c r="AO65" s="24">
        <f t="shared" si="15"/>
        <v>35422.019883519104</v>
      </c>
      <c r="AP65" s="24">
        <f t="shared" si="15"/>
        <v>35533.68845155387</v>
      </c>
      <c r="AQ65" s="24">
        <f t="shared" si="15"/>
        <v>35308.34346233281</v>
      </c>
      <c r="AR65" s="24">
        <f t="shared" si="15"/>
        <v>36840.00083387257</v>
      </c>
      <c r="AS65" s="24">
        <f t="shared" si="15"/>
        <v>36754.81232926113</v>
      </c>
      <c r="AT65" s="24">
        <f t="shared" si="15"/>
        <v>37862.24917000853</v>
      </c>
      <c r="AU65" s="24">
        <f t="shared" si="15"/>
        <v>39932.08309507022</v>
      </c>
      <c r="AV65" s="24">
        <f t="shared" si="15"/>
        <v>41042.24188554228</v>
      </c>
      <c r="AW65" s="24">
        <f t="shared" si="15"/>
        <v>41680.427998587016</v>
      </c>
      <c r="AX65" s="24">
        <f t="shared" si="15"/>
        <v>43188.10488248634</v>
      </c>
      <c r="AY65" s="24">
        <f t="shared" si="15"/>
        <v>40110.40528207776</v>
      </c>
      <c r="AZ65" s="24">
        <f t="shared" si="15"/>
        <v>37592.733211545026</v>
      </c>
      <c r="BA65" s="24">
        <f t="shared" si="15"/>
        <v>36195.703601733956</v>
      </c>
      <c r="BB65" s="24">
        <f t="shared" si="15"/>
        <v>36112.27632913091</v>
      </c>
      <c r="BC65" s="24">
        <f t="shared" si="15"/>
        <v>37901.93669492403</v>
      </c>
      <c r="BD65" s="24">
        <f t="shared" si="15"/>
        <v>37940.618387595736</v>
      </c>
      <c r="BE65" s="24">
        <f t="shared" si="15"/>
        <v>36542.834176492215</v>
      </c>
      <c r="BF65" s="24">
        <f t="shared" si="15"/>
        <v>36400.26894830624</v>
      </c>
      <c r="BG65" s="24">
        <f t="shared" si="15"/>
        <v>36925.184299470544</v>
      </c>
      <c r="BH65" s="24">
        <f t="shared" si="15"/>
        <v>34546.157414067035</v>
      </c>
      <c r="BI65" s="24">
        <f t="shared" si="15"/>
        <v>33141.96177017796</v>
      </c>
      <c r="BJ65" s="24">
        <f t="shared" si="15"/>
        <v>33457.905176072</v>
      </c>
      <c r="BK65" s="24">
        <f t="shared" si="15"/>
        <v>32450.27117823006</v>
      </c>
      <c r="BL65" s="24">
        <f t="shared" si="15"/>
        <v>32013.56803931527</v>
      </c>
      <c r="BM65" s="24">
        <f t="shared" si="15"/>
        <v>30408.498450189316</v>
      </c>
      <c r="BN65" s="24">
        <f t="shared" si="15"/>
        <v>31063.66409586722</v>
      </c>
      <c r="BO65" s="24"/>
      <c r="BP65" s="4"/>
      <c r="BQ65" s="42">
        <f ca="1" t="shared" si="8"/>
        <v>0.9923242090628772</v>
      </c>
      <c r="BR65" s="4"/>
      <c r="BS65" s="2">
        <v>57</v>
      </c>
      <c r="BT65" s="25">
        <f ca="1" t="shared" si="3"/>
        <v>34822</v>
      </c>
      <c r="BU65" s="22">
        <f t="shared" si="4"/>
        <v>0.49906126836259407</v>
      </c>
      <c r="BW65" s="4">
        <v>58</v>
      </c>
      <c r="BX65">
        <v>2036</v>
      </c>
      <c r="BY65" t="s">
        <v>203</v>
      </c>
    </row>
    <row r="66" spans="3:77" ht="12.75">
      <c r="C66" s="1" t="s">
        <v>59</v>
      </c>
      <c r="D66" s="3">
        <f t="shared" si="1"/>
        <v>58</v>
      </c>
      <c r="E66" s="4">
        <v>29687</v>
      </c>
      <c r="F66" s="4">
        <v>28500</v>
      </c>
      <c r="G66" s="4">
        <v>26686</v>
      </c>
      <c r="H66" s="4">
        <v>26971</v>
      </c>
      <c r="I66" s="4">
        <v>26958</v>
      </c>
      <c r="J66" s="4">
        <v>26079</v>
      </c>
      <c r="K66" s="4">
        <v>25792</v>
      </c>
      <c r="L66" s="4">
        <v>25167</v>
      </c>
      <c r="M66" s="4">
        <v>25488</v>
      </c>
      <c r="N66" s="4">
        <v>24283</v>
      </c>
      <c r="O66" s="4">
        <v>24796</v>
      </c>
      <c r="P66" s="4">
        <v>24395</v>
      </c>
      <c r="Q66" s="4">
        <v>24303</v>
      </c>
      <c r="R66" s="4">
        <v>24334</v>
      </c>
      <c r="S66" s="4">
        <v>25085</v>
      </c>
      <c r="T66" s="4">
        <v>25392</v>
      </c>
      <c r="U66" s="4">
        <v>26239</v>
      </c>
      <c r="V66" s="4">
        <v>26857</v>
      </c>
      <c r="W66" s="4">
        <v>27808</v>
      </c>
      <c r="X66" s="4">
        <v>28206</v>
      </c>
      <c r="Y66" s="4">
        <v>29154</v>
      </c>
      <c r="Z66" s="4">
        <v>29915</v>
      </c>
      <c r="AA66" s="4">
        <v>33555</v>
      </c>
      <c r="AB66" s="4">
        <v>35290</v>
      </c>
      <c r="AC66" s="4">
        <v>38379</v>
      </c>
      <c r="AD66" s="4">
        <v>40311</v>
      </c>
      <c r="AE66" s="4">
        <v>41640</v>
      </c>
      <c r="AF66" s="4">
        <v>39787</v>
      </c>
      <c r="AG66" s="4">
        <v>37257</v>
      </c>
      <c r="AH66" s="54">
        <v>35056</v>
      </c>
      <c r="AI66" s="54">
        <v>35079</v>
      </c>
      <c r="AJ66" s="62">
        <v>34285</v>
      </c>
      <c r="AK66" s="24">
        <f t="shared" si="15"/>
        <v>34531.54688291368</v>
      </c>
      <c r="AL66" s="24">
        <f t="shared" si="15"/>
        <v>35101.94598087379</v>
      </c>
      <c r="AM66" s="24">
        <f t="shared" si="15"/>
        <v>34271.93644098294</v>
      </c>
      <c r="AN66" s="24">
        <f t="shared" si="15"/>
        <v>35203.08349909434</v>
      </c>
      <c r="AO66" s="24">
        <f t="shared" si="15"/>
        <v>35461.27929378901</v>
      </c>
      <c r="AP66" s="24">
        <f t="shared" si="15"/>
        <v>35126.56195207744</v>
      </c>
      <c r="AQ66" s="24">
        <f t="shared" si="15"/>
        <v>35237.2990835587</v>
      </c>
      <c r="AR66" s="24">
        <f t="shared" si="15"/>
        <v>35013.83371511011</v>
      </c>
      <c r="AS66" s="24">
        <f t="shared" si="15"/>
        <v>36532.715408691336</v>
      </c>
      <c r="AT66" s="24">
        <f t="shared" si="15"/>
        <v>36448.23746828368</v>
      </c>
      <c r="AU66" s="24">
        <f t="shared" si="15"/>
        <v>37546.437088814804</v>
      </c>
      <c r="AV66" s="24">
        <f t="shared" si="15"/>
        <v>39599.006361777676</v>
      </c>
      <c r="AW66" s="24">
        <f t="shared" si="15"/>
        <v>40699.90522803075</v>
      </c>
      <c r="AX66" s="24">
        <f t="shared" si="15"/>
        <v>41332.768179114224</v>
      </c>
      <c r="AY66" s="24">
        <f t="shared" si="15"/>
        <v>42827.869408241066</v>
      </c>
      <c r="AZ66" s="24">
        <f t="shared" si="15"/>
        <v>39775.84114900743</v>
      </c>
      <c r="BA66" s="24">
        <f t="shared" si="15"/>
        <v>37279.1691847491</v>
      </c>
      <c r="BB66" s="24">
        <f t="shared" si="15"/>
        <v>35893.79231185238</v>
      </c>
      <c r="BC66" s="24">
        <f t="shared" si="15"/>
        <v>35811.060912874564</v>
      </c>
      <c r="BD66" s="24">
        <f t="shared" si="15"/>
        <v>37585.79357687656</v>
      </c>
      <c r="BE66" s="24">
        <f t="shared" si="15"/>
        <v>37624.15262242258</v>
      </c>
      <c r="BF66" s="24">
        <f t="shared" si="15"/>
        <v>36238.027442423794</v>
      </c>
      <c r="BG66" s="24">
        <f t="shared" si="15"/>
        <v>36096.6513623314</v>
      </c>
      <c r="BH66" s="24">
        <f t="shared" si="15"/>
        <v>36617.18835211634</v>
      </c>
      <c r="BI66" s="24">
        <f t="shared" si="15"/>
        <v>34258.0051222897</v>
      </c>
      <c r="BJ66" s="24">
        <f t="shared" si="15"/>
        <v>32865.52198778454</v>
      </c>
      <c r="BK66" s="24">
        <f t="shared" si="15"/>
        <v>33178.83008418846</v>
      </c>
      <c r="BL66" s="24">
        <f t="shared" si="15"/>
        <v>32179.60084298185</v>
      </c>
      <c r="BM66" s="24">
        <f t="shared" si="15"/>
        <v>31746.54028025278</v>
      </c>
      <c r="BN66" s="24">
        <f t="shared" si="15"/>
        <v>30154.858706327046</v>
      </c>
      <c r="BO66" s="24"/>
      <c r="BP66" s="4"/>
      <c r="BQ66" s="42">
        <f ca="1" t="shared" si="8"/>
        <v>0.9916589191578221</v>
      </c>
      <c r="BR66" s="4"/>
      <c r="BS66" s="2">
        <v>58</v>
      </c>
      <c r="BT66" s="25">
        <f ca="1" t="shared" si="3"/>
        <v>34285</v>
      </c>
      <c r="BU66" s="22">
        <f t="shared" si="4"/>
        <v>0.5015579969864096</v>
      </c>
      <c r="BW66" s="4">
        <v>59</v>
      </c>
      <c r="BX66">
        <v>2037</v>
      </c>
      <c r="BY66" t="s">
        <v>204</v>
      </c>
    </row>
    <row r="67" spans="3:77" ht="12.75">
      <c r="C67" s="1" t="s">
        <v>60</v>
      </c>
      <c r="D67" s="3">
        <f t="shared" si="1"/>
        <v>59</v>
      </c>
      <c r="E67" s="4">
        <v>25541</v>
      </c>
      <c r="F67" s="4">
        <v>29226</v>
      </c>
      <c r="G67" s="4">
        <v>28040</v>
      </c>
      <c r="H67" s="4">
        <v>26225</v>
      </c>
      <c r="I67" s="4">
        <v>26542</v>
      </c>
      <c r="J67" s="4">
        <v>26567</v>
      </c>
      <c r="K67" s="4">
        <v>25693</v>
      </c>
      <c r="L67" s="4">
        <v>25420</v>
      </c>
      <c r="M67" s="4">
        <v>24789</v>
      </c>
      <c r="N67" s="4">
        <v>25094</v>
      </c>
      <c r="O67" s="4">
        <v>23950</v>
      </c>
      <c r="P67" s="4">
        <v>24438</v>
      </c>
      <c r="Q67" s="4">
        <v>24067</v>
      </c>
      <c r="R67" s="4">
        <v>23978</v>
      </c>
      <c r="S67" s="4">
        <v>23991</v>
      </c>
      <c r="T67" s="4">
        <v>24768</v>
      </c>
      <c r="U67" s="4">
        <v>25073</v>
      </c>
      <c r="V67" s="4">
        <v>25970</v>
      </c>
      <c r="W67" s="4">
        <v>26517</v>
      </c>
      <c r="X67" s="4">
        <v>27549</v>
      </c>
      <c r="Y67" s="4">
        <v>27883</v>
      </c>
      <c r="Z67" s="4">
        <v>28865</v>
      </c>
      <c r="AA67" s="4">
        <v>29568</v>
      </c>
      <c r="AB67" s="4">
        <v>33183</v>
      </c>
      <c r="AC67" s="4">
        <v>34888</v>
      </c>
      <c r="AD67" s="4">
        <v>37959</v>
      </c>
      <c r="AE67" s="4">
        <v>39944</v>
      </c>
      <c r="AF67" s="4">
        <v>41263</v>
      </c>
      <c r="AG67" s="4">
        <v>39405</v>
      </c>
      <c r="AH67" s="54">
        <v>36890</v>
      </c>
      <c r="AI67" s="54">
        <v>34760</v>
      </c>
      <c r="AJ67" s="62">
        <v>34769</v>
      </c>
      <c r="AK67" s="24">
        <f t="shared" si="15"/>
        <v>33974.934151491165</v>
      </c>
      <c r="AL67" s="24">
        <f t="shared" si="15"/>
        <v>34219.25131970606</v>
      </c>
      <c r="AM67" s="24">
        <f t="shared" si="15"/>
        <v>34784.49185618745</v>
      </c>
      <c r="AN67" s="24">
        <f t="shared" si="15"/>
        <v>33961.98873637118</v>
      </c>
      <c r="AO67" s="24">
        <f t="shared" si="15"/>
        <v>34884.714709382395</v>
      </c>
      <c r="AP67" s="24">
        <f t="shared" si="15"/>
        <v>35140.57543923345</v>
      </c>
      <c r="AQ67" s="24">
        <f t="shared" si="15"/>
        <v>34808.885206069885</v>
      </c>
      <c r="AR67" s="24">
        <f t="shared" si="15"/>
        <v>34918.620855776775</v>
      </c>
      <c r="AS67" s="24">
        <f t="shared" si="15"/>
        <v>34697.17645798825</v>
      </c>
      <c r="AT67" s="24">
        <f t="shared" si="15"/>
        <v>36202.321726278395</v>
      </c>
      <c r="AU67" s="24">
        <f t="shared" si="15"/>
        <v>36118.607785412016</v>
      </c>
      <c r="AV67" s="24">
        <f t="shared" si="15"/>
        <v>37206.87553494498</v>
      </c>
      <c r="AW67" s="24">
        <f t="shared" si="15"/>
        <v>39240.88183187622</v>
      </c>
      <c r="AX67" s="24">
        <f t="shared" si="15"/>
        <v>40331.82441575837</v>
      </c>
      <c r="AY67" s="24">
        <f t="shared" si="15"/>
        <v>40958.96389628861</v>
      </c>
      <c r="AZ67" s="24">
        <f t="shared" si="15"/>
        <v>42440.54376530999</v>
      </c>
      <c r="BA67" s="24">
        <f t="shared" si="15"/>
        <v>39416.117364961356</v>
      </c>
      <c r="BB67" s="24">
        <f t="shared" si="15"/>
        <v>36942.024741844805</v>
      </c>
      <c r="BC67" s="24">
        <f t="shared" si="15"/>
        <v>35569.176906591354</v>
      </c>
      <c r="BD67" s="24">
        <f t="shared" si="15"/>
        <v>35487.19371182594</v>
      </c>
      <c r="BE67" s="24">
        <f t="shared" si="15"/>
        <v>37245.87609175793</v>
      </c>
      <c r="BF67" s="24">
        <f t="shared" si="15"/>
        <v>37283.88822670149</v>
      </c>
      <c r="BG67" s="24">
        <f t="shared" si="15"/>
        <v>35910.29885186753</v>
      </c>
      <c r="BH67" s="24">
        <f t="shared" si="15"/>
        <v>35770.2013453272</v>
      </c>
      <c r="BI67" s="24">
        <f t="shared" si="15"/>
        <v>36286.03071535371</v>
      </c>
      <c r="BJ67" s="24">
        <f t="shared" si="15"/>
        <v>33948.18340939885</v>
      </c>
      <c r="BK67" s="24">
        <f t="shared" si="15"/>
        <v>32568.293579972717</v>
      </c>
      <c r="BL67" s="24">
        <f t="shared" si="15"/>
        <v>32878.768188240254</v>
      </c>
      <c r="BM67" s="24">
        <f t="shared" si="15"/>
        <v>31888.57575212419</v>
      </c>
      <c r="BN67" s="24">
        <f t="shared" si="15"/>
        <v>31459.431691971706</v>
      </c>
      <c r="BO67" s="24"/>
      <c r="BP67" s="4"/>
      <c r="BQ67" s="42">
        <f ca="1" t="shared" si="8"/>
        <v>0.9909562243398327</v>
      </c>
      <c r="BR67" s="4"/>
      <c r="BS67" s="2">
        <v>59</v>
      </c>
      <c r="BT67" s="25">
        <f ca="1" t="shared" si="3"/>
        <v>34769</v>
      </c>
      <c r="BU67" s="22">
        <f t="shared" si="4"/>
        <v>0.4954825286439036</v>
      </c>
      <c r="BW67" s="4">
        <v>60</v>
      </c>
      <c r="BX67">
        <v>2038</v>
      </c>
      <c r="BY67" t="s">
        <v>205</v>
      </c>
    </row>
    <row r="68" spans="3:77" ht="12.75">
      <c r="C68" s="1" t="s">
        <v>61</v>
      </c>
      <c r="D68" s="3">
        <f t="shared" si="1"/>
        <v>60</v>
      </c>
      <c r="E68" s="4">
        <v>26249</v>
      </c>
      <c r="F68" s="4">
        <v>25129</v>
      </c>
      <c r="G68" s="4">
        <v>28679</v>
      </c>
      <c r="H68" s="4">
        <v>27509</v>
      </c>
      <c r="I68" s="4">
        <v>25802</v>
      </c>
      <c r="J68" s="4">
        <v>26124</v>
      </c>
      <c r="K68" s="4">
        <v>26094</v>
      </c>
      <c r="L68" s="4">
        <v>25261</v>
      </c>
      <c r="M68" s="4">
        <v>25021</v>
      </c>
      <c r="N68" s="4">
        <v>24383</v>
      </c>
      <c r="O68" s="4">
        <v>24696</v>
      </c>
      <c r="P68" s="4">
        <v>23565</v>
      </c>
      <c r="Q68" s="4">
        <v>24079</v>
      </c>
      <c r="R68" s="4">
        <v>23763</v>
      </c>
      <c r="S68" s="4">
        <v>23620</v>
      </c>
      <c r="T68" s="4">
        <v>23680</v>
      </c>
      <c r="U68" s="4">
        <v>24415</v>
      </c>
      <c r="V68" s="4">
        <v>24791</v>
      </c>
      <c r="W68" s="4">
        <v>25654</v>
      </c>
      <c r="X68" s="4">
        <v>26186</v>
      </c>
      <c r="Y68" s="4">
        <v>27220</v>
      </c>
      <c r="Z68" s="4">
        <v>27528</v>
      </c>
      <c r="AA68" s="4">
        <v>28495</v>
      </c>
      <c r="AB68" s="4">
        <v>29249</v>
      </c>
      <c r="AC68" s="4">
        <v>32767</v>
      </c>
      <c r="AD68" s="4">
        <v>34510</v>
      </c>
      <c r="AE68" s="4">
        <v>37539</v>
      </c>
      <c r="AF68" s="4">
        <v>39519</v>
      </c>
      <c r="AG68" s="4">
        <v>40811</v>
      </c>
      <c r="AH68" s="54">
        <v>38982</v>
      </c>
      <c r="AI68" s="54">
        <v>36538</v>
      </c>
      <c r="AJ68" s="62">
        <v>34416</v>
      </c>
      <c r="AK68" s="24">
        <f t="shared" si="15"/>
        <v>34419.30507702078</v>
      </c>
      <c r="AL68" s="24">
        <f t="shared" si="15"/>
        <v>33633.22567608693</v>
      </c>
      <c r="AM68" s="24">
        <f t="shared" si="15"/>
        <v>33875.08558429086</v>
      </c>
      <c r="AN68" s="24">
        <f t="shared" si="15"/>
        <v>34434.641121322464</v>
      </c>
      <c r="AO68" s="24">
        <f t="shared" si="15"/>
        <v>33620.41046160382</v>
      </c>
      <c r="AP68" s="24">
        <f t="shared" si="15"/>
        <v>34533.855966725154</v>
      </c>
      <c r="AQ68" s="24">
        <f t="shared" si="15"/>
        <v>34787.14333529982</v>
      </c>
      <c r="AR68" s="24">
        <f t="shared" si="15"/>
        <v>34458.789131085585</v>
      </c>
      <c r="AS68" s="24">
        <f t="shared" si="15"/>
        <v>34567.42109648829</v>
      </c>
      <c r="AT68" s="24">
        <f t="shared" si="15"/>
        <v>34348.20391206882</v>
      </c>
      <c r="AU68" s="24">
        <f t="shared" si="15"/>
        <v>35838.21093483372</v>
      </c>
      <c r="AV68" s="24">
        <f t="shared" si="15"/>
        <v>35755.33896066479</v>
      </c>
      <c r="AW68" s="24">
        <f t="shared" si="15"/>
        <v>36832.661278725645</v>
      </c>
      <c r="AX68" s="24">
        <f t="shared" si="15"/>
        <v>38846.210223551716</v>
      </c>
      <c r="AY68" s="24">
        <f t="shared" si="15"/>
        <v>39926.18047337636</v>
      </c>
      <c r="AZ68" s="24">
        <f t="shared" si="15"/>
        <v>40547.012395669626</v>
      </c>
      <c r="BA68" s="24">
        <f t="shared" si="15"/>
        <v>42013.69103203591</v>
      </c>
      <c r="BB68" s="24">
        <f t="shared" si="15"/>
        <v>39019.68329650727</v>
      </c>
      <c r="BC68" s="24">
        <f t="shared" si="15"/>
        <v>36570.474265938225</v>
      </c>
      <c r="BD68" s="24">
        <f t="shared" si="15"/>
        <v>35211.43407306768</v>
      </c>
      <c r="BE68" s="24">
        <f t="shared" si="15"/>
        <v>35130.27543773679</v>
      </c>
      <c r="BF68" s="24">
        <f t="shared" si="15"/>
        <v>36871.269581038585</v>
      </c>
      <c r="BG68" s="24">
        <f t="shared" si="15"/>
        <v>36908.89940269729</v>
      </c>
      <c r="BH68" s="24">
        <f t="shared" si="15"/>
        <v>35549.12512840224</v>
      </c>
      <c r="BI68" s="24">
        <f t="shared" si="15"/>
        <v>35410.43667552348</v>
      </c>
      <c r="BJ68" s="24">
        <f t="shared" si="15"/>
        <v>35921.078007015036</v>
      </c>
      <c r="BK68" s="24">
        <f t="shared" si="15"/>
        <v>33606.74398397292</v>
      </c>
      <c r="BL68" s="24">
        <f t="shared" si="15"/>
        <v>32240.732622941647</v>
      </c>
      <c r="BM68" s="24">
        <f t="shared" si="15"/>
        <v>32548.084581888666</v>
      </c>
      <c r="BN68" s="24">
        <f t="shared" si="15"/>
        <v>31567.851168686182</v>
      </c>
      <c r="BO68" s="24"/>
      <c r="BP68" s="4"/>
      <c r="BQ68" s="42">
        <f ca="1" t="shared" si="8"/>
        <v>0.9899423359032695</v>
      </c>
      <c r="BR68" s="4"/>
      <c r="BS68" s="2">
        <v>60</v>
      </c>
      <c r="BT68" s="25">
        <f ca="1" t="shared" si="3"/>
        <v>34416</v>
      </c>
      <c r="BU68" s="22">
        <f t="shared" si="4"/>
        <v>0.4952940160607892</v>
      </c>
      <c r="BW68" s="4">
        <v>61</v>
      </c>
      <c r="BX68">
        <v>2039</v>
      </c>
      <c r="BY68" t="s">
        <v>206</v>
      </c>
    </row>
    <row r="69" spans="3:77" ht="12.75">
      <c r="C69" s="1" t="s">
        <v>62</v>
      </c>
      <c r="D69" s="3">
        <f t="shared" si="1"/>
        <v>61</v>
      </c>
      <c r="E69" s="4">
        <v>24922</v>
      </c>
      <c r="F69" s="4">
        <v>25748</v>
      </c>
      <c r="G69" s="4">
        <v>24656</v>
      </c>
      <c r="H69" s="4">
        <v>28185</v>
      </c>
      <c r="I69" s="4">
        <v>26991</v>
      </c>
      <c r="J69" s="4">
        <v>25360</v>
      </c>
      <c r="K69" s="4">
        <v>25671</v>
      </c>
      <c r="L69" s="4">
        <v>25613</v>
      </c>
      <c r="M69" s="4">
        <v>24792</v>
      </c>
      <c r="N69" s="4">
        <v>24537</v>
      </c>
      <c r="O69" s="4">
        <v>23941</v>
      </c>
      <c r="P69" s="4">
        <v>24286</v>
      </c>
      <c r="Q69" s="4">
        <v>23208</v>
      </c>
      <c r="R69" s="4">
        <v>23696</v>
      </c>
      <c r="S69" s="4">
        <v>23368</v>
      </c>
      <c r="T69" s="4">
        <v>23247</v>
      </c>
      <c r="U69" s="4">
        <v>23280</v>
      </c>
      <c r="V69" s="4">
        <v>24065</v>
      </c>
      <c r="W69" s="4">
        <v>24421</v>
      </c>
      <c r="X69" s="4">
        <v>25279</v>
      </c>
      <c r="Y69" s="4">
        <v>25831</v>
      </c>
      <c r="Z69" s="4">
        <v>26861</v>
      </c>
      <c r="AA69" s="4">
        <v>27143</v>
      </c>
      <c r="AB69" s="4">
        <v>28143</v>
      </c>
      <c r="AC69" s="4">
        <v>28838</v>
      </c>
      <c r="AD69" s="4">
        <v>32367</v>
      </c>
      <c r="AE69" s="4">
        <v>34053</v>
      </c>
      <c r="AF69" s="4">
        <v>37101</v>
      </c>
      <c r="AG69" s="4">
        <v>39038</v>
      </c>
      <c r="AH69" s="54">
        <v>40313</v>
      </c>
      <c r="AI69" s="54">
        <v>38570</v>
      </c>
      <c r="AJ69" s="62">
        <v>36093</v>
      </c>
      <c r="AK69" s="24">
        <f t="shared" si="15"/>
        <v>34015.04586554157</v>
      </c>
      <c r="AL69" s="24">
        <f t="shared" si="15"/>
        <v>34018.31243767229</v>
      </c>
      <c r="AM69" s="24">
        <f t="shared" si="15"/>
        <v>33241.391038418384</v>
      </c>
      <c r="AN69" s="24">
        <f t="shared" si="15"/>
        <v>33480.4332243375</v>
      </c>
      <c r="AO69" s="24">
        <f t="shared" si="15"/>
        <v>34033.46981361132</v>
      </c>
      <c r="AP69" s="24">
        <f t="shared" si="15"/>
        <v>33228.725124064025</v>
      </c>
      <c r="AQ69" s="24">
        <f t="shared" si="15"/>
        <v>34131.52878376809</v>
      </c>
      <c r="AR69" s="24">
        <f t="shared" si="15"/>
        <v>34381.86529757648</v>
      </c>
      <c r="AS69" s="24">
        <f t="shared" si="15"/>
        <v>34057.33649363382</v>
      </c>
      <c r="AT69" s="24">
        <f t="shared" si="15"/>
        <v>34164.70287222624</v>
      </c>
      <c r="AU69" s="24">
        <f t="shared" si="15"/>
        <v>33948.0396172709</v>
      </c>
      <c r="AV69" s="24">
        <f aca="true" t="shared" si="16" ref="AJ69:BN77">AU68*$BQ69</f>
        <v>35420.68772336478</v>
      </c>
      <c r="AW69" s="24">
        <f t="shared" si="16"/>
        <v>35338.7812263191</v>
      </c>
      <c r="AX69" s="24">
        <f t="shared" si="16"/>
        <v>36403.55249726318</v>
      </c>
      <c r="AY69" s="24">
        <f t="shared" si="16"/>
        <v>38393.64314436836</v>
      </c>
      <c r="AZ69" s="24">
        <f t="shared" si="16"/>
        <v>39461.031498076096</v>
      </c>
      <c r="BA69" s="24">
        <f t="shared" si="16"/>
        <v>40074.63058895237</v>
      </c>
      <c r="BB69" s="24">
        <f t="shared" si="16"/>
        <v>41524.22208959187</v>
      </c>
      <c r="BC69" s="24">
        <f t="shared" si="16"/>
        <v>38565.095217038615</v>
      </c>
      <c r="BD69" s="24">
        <f t="shared" si="16"/>
        <v>36144.420022097176</v>
      </c>
      <c r="BE69" s="24">
        <f t="shared" si="16"/>
        <v>34801.212952896625</v>
      </c>
      <c r="BF69" s="24">
        <f t="shared" si="16"/>
        <v>34720.99983390648</v>
      </c>
      <c r="BG69" s="24">
        <f t="shared" si="16"/>
        <v>36441.71100417757</v>
      </c>
      <c r="BH69" s="24">
        <f t="shared" si="16"/>
        <v>36478.90242995723</v>
      </c>
      <c r="BI69" s="24">
        <f t="shared" si="16"/>
        <v>35134.96983154574</v>
      </c>
      <c r="BJ69" s="24">
        <f t="shared" si="16"/>
        <v>34997.89713031109</v>
      </c>
      <c r="BK69" s="24">
        <f t="shared" si="16"/>
        <v>35502.58937553211</v>
      </c>
      <c r="BL69" s="24">
        <f t="shared" si="16"/>
        <v>33215.21786396885</v>
      </c>
      <c r="BM69" s="24">
        <f t="shared" si="16"/>
        <v>31865.12084228331</v>
      </c>
      <c r="BN69" s="24">
        <f t="shared" si="16"/>
        <v>32168.892081836046</v>
      </c>
      <c r="BO69" s="24"/>
      <c r="BP69" s="4"/>
      <c r="BQ69" s="42">
        <f ca="1">1-AVERAGE((INDIRECT($BZ$8&amp;ROW(BP68))-INDIRECT($BZ$9&amp;ROW(BP69)))/INDIRECT($BZ$8&amp;ROW(BP68)),(INDIRECT($BZ$9&amp;ROW(BP68))-INDIRECT($BZ$10&amp;ROW(BP69)))/INDIRECT($BZ$9&amp;ROW(BP68)),(INDIRECT($BZ$10&amp;ROW(BP68))-INDIRECT($BZ$11&amp;ROW(BP69)))/INDIRECT($BZ$10&amp;ROW(BP68)))</f>
        <v>0.9883497752656197</v>
      </c>
      <c r="BR69" s="4"/>
      <c r="BS69" s="2">
        <v>61</v>
      </c>
      <c r="BT69" s="25">
        <f ca="1" t="shared" si="3"/>
        <v>36093</v>
      </c>
      <c r="BU69" s="22">
        <f t="shared" si="4"/>
        <v>0.4974708144390997</v>
      </c>
      <c r="BW69" s="4">
        <v>62</v>
      </c>
      <c r="BX69">
        <v>2040</v>
      </c>
      <c r="BY69" t="s">
        <v>207</v>
      </c>
    </row>
    <row r="70" spans="3:76" ht="12.75">
      <c r="C70" s="1" t="s">
        <v>63</v>
      </c>
      <c r="D70" s="3">
        <f t="shared" si="1"/>
        <v>62</v>
      </c>
      <c r="E70" s="4">
        <v>24752</v>
      </c>
      <c r="F70" s="4">
        <v>24417</v>
      </c>
      <c r="G70" s="4">
        <v>25211</v>
      </c>
      <c r="H70" s="4">
        <v>24139</v>
      </c>
      <c r="I70" s="4">
        <v>27649</v>
      </c>
      <c r="J70" s="4">
        <v>26436</v>
      </c>
      <c r="K70" s="4">
        <v>24835</v>
      </c>
      <c r="L70" s="4">
        <v>25159</v>
      </c>
      <c r="M70" s="4">
        <v>25117</v>
      </c>
      <c r="N70" s="4">
        <v>24315</v>
      </c>
      <c r="O70" s="4">
        <v>24075</v>
      </c>
      <c r="P70" s="4">
        <v>23474</v>
      </c>
      <c r="Q70" s="4">
        <v>23851</v>
      </c>
      <c r="R70" s="4">
        <v>22812</v>
      </c>
      <c r="S70" s="4">
        <v>23288</v>
      </c>
      <c r="T70" s="4">
        <v>22922</v>
      </c>
      <c r="U70" s="4">
        <v>22826</v>
      </c>
      <c r="V70" s="4">
        <v>22873</v>
      </c>
      <c r="W70" s="4">
        <v>23700</v>
      </c>
      <c r="X70" s="4">
        <v>24058</v>
      </c>
      <c r="Y70" s="4">
        <v>24925</v>
      </c>
      <c r="Z70" s="4">
        <v>25489</v>
      </c>
      <c r="AA70" s="4">
        <v>26544</v>
      </c>
      <c r="AB70" s="4">
        <v>26767</v>
      </c>
      <c r="AC70" s="4">
        <v>27779</v>
      </c>
      <c r="AD70" s="4">
        <v>28447</v>
      </c>
      <c r="AE70" s="4">
        <v>31955</v>
      </c>
      <c r="AF70" s="4">
        <v>33581</v>
      </c>
      <c r="AG70" s="4">
        <v>36619</v>
      </c>
      <c r="AH70" s="54">
        <v>38560</v>
      </c>
      <c r="AI70" s="54">
        <v>39787</v>
      </c>
      <c r="AJ70" s="62">
        <v>38138</v>
      </c>
      <c r="AK70" s="24">
        <f t="shared" si="16"/>
        <v>35653.95518637534</v>
      </c>
      <c r="AL70" s="24">
        <f t="shared" si="16"/>
        <v>33601.27783649242</v>
      </c>
      <c r="AM70" s="24">
        <f t="shared" si="16"/>
        <v>33604.50467317438</v>
      </c>
      <c r="AN70" s="24">
        <f t="shared" si="16"/>
        <v>32837.03395164015</v>
      </c>
      <c r="AO70" s="24">
        <f t="shared" si="16"/>
        <v>33073.16836508357</v>
      </c>
      <c r="AP70" s="24">
        <f t="shared" si="16"/>
        <v>33619.47767077705</v>
      </c>
      <c r="AQ70" s="24">
        <f t="shared" si="16"/>
        <v>32824.5221088234</v>
      </c>
      <c r="AR70" s="24">
        <f t="shared" si="16"/>
        <v>33716.3438256434</v>
      </c>
      <c r="AS70" s="24">
        <f t="shared" si="16"/>
        <v>33963.6351797796</v>
      </c>
      <c r="AT70" s="24">
        <f t="shared" si="16"/>
        <v>33643.054030181076</v>
      </c>
      <c r="AU70" s="24">
        <f t="shared" si="16"/>
        <v>33749.114375701196</v>
      </c>
      <c r="AV70" s="24">
        <f t="shared" si="16"/>
        <v>33535.086669976765</v>
      </c>
      <c r="AW70" s="24">
        <f t="shared" si="16"/>
        <v>34989.82109437961</v>
      </c>
      <c r="AX70" s="24">
        <f t="shared" si="16"/>
        <v>34908.91092966236</v>
      </c>
      <c r="AY70" s="24">
        <f t="shared" si="16"/>
        <v>35960.730040791386</v>
      </c>
      <c r="AZ70" s="24">
        <f t="shared" si="16"/>
        <v>37926.612698057696</v>
      </c>
      <c r="BA70" s="24">
        <f t="shared" si="16"/>
        <v>38981.01705706234</v>
      </c>
      <c r="BB70" s="24">
        <f t="shared" si="16"/>
        <v>39587.15216604478</v>
      </c>
      <c r="BC70" s="24">
        <f t="shared" si="16"/>
        <v>41019.11045165006</v>
      </c>
      <c r="BD70" s="24">
        <f t="shared" si="16"/>
        <v>38095.97918229554</v>
      </c>
      <c r="BE70" s="24">
        <f t="shared" si="16"/>
        <v>35704.74972170172</v>
      </c>
      <c r="BF70" s="24">
        <f t="shared" si="16"/>
        <v>34377.8817791284</v>
      </c>
      <c r="BG70" s="24">
        <f t="shared" si="16"/>
        <v>34298.64439376741</v>
      </c>
      <c r="BH70" s="24">
        <f t="shared" si="16"/>
        <v>35998.42437751886</v>
      </c>
      <c r="BI70" s="24">
        <f t="shared" si="16"/>
        <v>36035.16339694271</v>
      </c>
      <c r="BJ70" s="24">
        <f t="shared" si="16"/>
        <v>34707.578750687986</v>
      </c>
      <c r="BK70" s="24">
        <f t="shared" si="16"/>
        <v>34572.17343810394</v>
      </c>
      <c r="BL70" s="24">
        <f t="shared" si="16"/>
        <v>35070.726473152885</v>
      </c>
      <c r="BM70" s="24">
        <f t="shared" si="16"/>
        <v>32811.17915461832</v>
      </c>
      <c r="BN70" s="24">
        <f t="shared" si="16"/>
        <v>31477.505070767296</v>
      </c>
      <c r="BO70" s="24"/>
      <c r="BP70" s="4"/>
      <c r="BQ70" s="42">
        <f ca="1" t="shared" si="8"/>
        <v>0.9878357350836822</v>
      </c>
      <c r="BR70" s="4"/>
      <c r="BS70" s="2">
        <v>62</v>
      </c>
      <c r="BT70" s="25">
        <f ca="1" t="shared" si="3"/>
        <v>38138</v>
      </c>
      <c r="BU70" s="22">
        <f t="shared" si="4"/>
        <v>0.49713876034673793</v>
      </c>
    </row>
    <row r="71" spans="3:76" ht="12.75">
      <c r="C71" s="1" t="s">
        <v>64</v>
      </c>
      <c r="D71" s="3">
        <f t="shared" si="1"/>
        <v>63</v>
      </c>
      <c r="E71" s="4">
        <v>23961</v>
      </c>
      <c r="F71" s="4">
        <v>24208</v>
      </c>
      <c r="G71" s="4">
        <v>23849</v>
      </c>
      <c r="H71" s="4">
        <v>24620</v>
      </c>
      <c r="I71" s="4">
        <v>23636</v>
      </c>
      <c r="J71" s="4">
        <v>26998</v>
      </c>
      <c r="K71" s="4">
        <v>25847</v>
      </c>
      <c r="L71" s="4">
        <v>24322</v>
      </c>
      <c r="M71" s="4">
        <v>24603</v>
      </c>
      <c r="N71" s="4">
        <v>24543</v>
      </c>
      <c r="O71" s="4">
        <v>23821</v>
      </c>
      <c r="P71" s="4">
        <v>23579</v>
      </c>
      <c r="Q71" s="4">
        <v>23016</v>
      </c>
      <c r="R71" s="4">
        <v>23423</v>
      </c>
      <c r="S71" s="4">
        <v>22427</v>
      </c>
      <c r="T71" s="4">
        <v>22829</v>
      </c>
      <c r="U71" s="4">
        <v>22519</v>
      </c>
      <c r="V71" s="4">
        <v>22421</v>
      </c>
      <c r="W71" s="4">
        <v>22472</v>
      </c>
      <c r="X71" s="4">
        <v>23285</v>
      </c>
      <c r="Y71" s="4">
        <v>23615</v>
      </c>
      <c r="Z71" s="4">
        <v>24542</v>
      </c>
      <c r="AA71" s="4">
        <v>25089</v>
      </c>
      <c r="AB71" s="4">
        <v>26159</v>
      </c>
      <c r="AC71" s="4">
        <v>26357</v>
      </c>
      <c r="AD71" s="4">
        <v>27336</v>
      </c>
      <c r="AE71" s="4">
        <v>28031</v>
      </c>
      <c r="AF71" s="4">
        <v>31523</v>
      </c>
      <c r="AG71" s="4">
        <v>33102</v>
      </c>
      <c r="AH71" s="54">
        <v>36117</v>
      </c>
      <c r="AI71" s="54">
        <v>38066</v>
      </c>
      <c r="AJ71" s="62">
        <v>39284</v>
      </c>
      <c r="AK71" s="24">
        <f t="shared" si="16"/>
        <v>37640.14331750954</v>
      </c>
      <c r="AL71" s="24">
        <f t="shared" si="16"/>
        <v>35188.525435293675</v>
      </c>
      <c r="AM71" s="24">
        <f t="shared" si="16"/>
        <v>33162.64390940877</v>
      </c>
      <c r="AN71" s="24">
        <f t="shared" si="16"/>
        <v>33165.82862269135</v>
      </c>
      <c r="AO71" s="24">
        <f t="shared" si="16"/>
        <v>32408.376528964858</v>
      </c>
      <c r="AP71" s="24">
        <f t="shared" si="16"/>
        <v>32641.428423773352</v>
      </c>
      <c r="AQ71" s="24">
        <f t="shared" si="16"/>
        <v>33180.60616151502</v>
      </c>
      <c r="AR71" s="24">
        <f t="shared" si="16"/>
        <v>32396.02801680406</v>
      </c>
      <c r="AS71" s="24">
        <f t="shared" si="16"/>
        <v>33276.20781739067</v>
      </c>
      <c r="AT71" s="24">
        <f t="shared" si="16"/>
        <v>33520.271009243086</v>
      </c>
      <c r="AU71" s="24">
        <f t="shared" si="16"/>
        <v>33203.87475312634</v>
      </c>
      <c r="AV71" s="24">
        <f t="shared" si="16"/>
        <v>33308.550577912174</v>
      </c>
      <c r="AW71" s="24">
        <f t="shared" si="16"/>
        <v>33097.31680798755</v>
      </c>
      <c r="AX71" s="24">
        <f t="shared" si="16"/>
        <v>34533.06100599053</v>
      </c>
      <c r="AY71" s="24">
        <f t="shared" si="16"/>
        <v>34453.20704941702</v>
      </c>
      <c r="AZ71" s="24">
        <f t="shared" si="16"/>
        <v>35491.29562477472</v>
      </c>
      <c r="BA71" s="24">
        <f t="shared" si="16"/>
        <v>37431.51548331241</v>
      </c>
      <c r="BB71" s="24">
        <f t="shared" si="16"/>
        <v>38472.15555850098</v>
      </c>
      <c r="BC71" s="24">
        <f t="shared" si="16"/>
        <v>39070.37812842791</v>
      </c>
      <c r="BD71" s="24">
        <f t="shared" si="16"/>
        <v>40483.64350927845</v>
      </c>
      <c r="BE71" s="24">
        <f t="shared" si="16"/>
        <v>37598.671043118775</v>
      </c>
      <c r="BF71" s="24">
        <f t="shared" si="16"/>
        <v>35238.65689445334</v>
      </c>
      <c r="BG71" s="24">
        <f t="shared" si="16"/>
        <v>33929.10999839511</v>
      </c>
      <c r="BH71" s="24">
        <f t="shared" si="16"/>
        <v>33850.90698457445</v>
      </c>
      <c r="BI71" s="24">
        <f t="shared" si="16"/>
        <v>35528.49789643764</v>
      </c>
      <c r="BJ71" s="24">
        <f t="shared" si="16"/>
        <v>35564.75732158995</v>
      </c>
      <c r="BK71" s="24">
        <f t="shared" si="16"/>
        <v>34254.50307776088</v>
      </c>
      <c r="BL71" s="24">
        <f t="shared" si="16"/>
        <v>34120.86535759685</v>
      </c>
      <c r="BM71" s="24">
        <f t="shared" si="16"/>
        <v>34612.910239096185</v>
      </c>
      <c r="BN71" s="24">
        <f t="shared" si="16"/>
        <v>32382.85924265339</v>
      </c>
      <c r="BO71" s="24"/>
      <c r="BP71" s="4"/>
      <c r="BQ71" s="42">
        <f ca="1" t="shared" si="8"/>
        <v>0.986945915294707</v>
      </c>
      <c r="BR71" s="4"/>
      <c r="BS71" s="2">
        <v>63</v>
      </c>
      <c r="BT71" s="25">
        <f ca="1" t="shared" si="3"/>
        <v>39284</v>
      </c>
      <c r="BU71" s="22">
        <f t="shared" si="4"/>
        <v>0.49958668752305013</v>
      </c>
    </row>
    <row r="72" spans="3:76" ht="12.75">
      <c r="C72" s="1" t="s">
        <v>65</v>
      </c>
      <c r="D72" s="3">
        <f t="shared" si="1"/>
        <v>64</v>
      </c>
      <c r="E72" s="4">
        <v>24576</v>
      </c>
      <c r="F72" s="4">
        <v>23416</v>
      </c>
      <c r="G72" s="4">
        <v>23599</v>
      </c>
      <c r="H72" s="4">
        <v>23266</v>
      </c>
      <c r="I72" s="4">
        <v>24048</v>
      </c>
      <c r="J72" s="4">
        <v>23036</v>
      </c>
      <c r="K72" s="4">
        <v>26362</v>
      </c>
      <c r="L72" s="4">
        <v>25214</v>
      </c>
      <c r="M72" s="4">
        <v>23761</v>
      </c>
      <c r="N72" s="4">
        <v>23999</v>
      </c>
      <c r="O72" s="4">
        <v>23985</v>
      </c>
      <c r="P72" s="4">
        <v>23259</v>
      </c>
      <c r="Q72" s="4">
        <v>23058</v>
      </c>
      <c r="R72" s="4">
        <v>22529</v>
      </c>
      <c r="S72" s="4">
        <v>22952</v>
      </c>
      <c r="T72" s="4">
        <v>22002</v>
      </c>
      <c r="U72" s="4">
        <v>22335</v>
      </c>
      <c r="V72" s="4">
        <v>22071</v>
      </c>
      <c r="W72" s="4">
        <v>21968</v>
      </c>
      <c r="X72" s="4">
        <v>22053</v>
      </c>
      <c r="Y72" s="4">
        <v>22815</v>
      </c>
      <c r="Z72" s="4">
        <v>23207</v>
      </c>
      <c r="AA72" s="4">
        <v>24097</v>
      </c>
      <c r="AB72" s="4">
        <v>24661</v>
      </c>
      <c r="AC72" s="4">
        <v>25709</v>
      </c>
      <c r="AD72" s="4">
        <v>25898</v>
      </c>
      <c r="AE72" s="4">
        <v>26900</v>
      </c>
      <c r="AF72" s="4">
        <v>27590</v>
      </c>
      <c r="AG72" s="4">
        <v>31039</v>
      </c>
      <c r="AH72" s="54">
        <v>32600</v>
      </c>
      <c r="AI72" s="54">
        <v>35585</v>
      </c>
      <c r="AJ72" s="62">
        <v>37527</v>
      </c>
      <c r="AK72" s="24">
        <f t="shared" si="16"/>
        <v>38707.11747303114</v>
      </c>
      <c r="AL72" s="24">
        <f t="shared" si="16"/>
        <v>37087.400699841404</v>
      </c>
      <c r="AM72" s="24">
        <f t="shared" si="16"/>
        <v>34671.78463819001</v>
      </c>
      <c r="AN72" s="24">
        <f t="shared" si="16"/>
        <v>32675.653027130276</v>
      </c>
      <c r="AO72" s="24">
        <f t="shared" si="16"/>
        <v>32678.790973142564</v>
      </c>
      <c r="AP72" s="24">
        <f t="shared" si="16"/>
        <v>31932.46200531687</v>
      </c>
      <c r="AQ72" s="24">
        <f t="shared" si="16"/>
        <v>32162.091550924873</v>
      </c>
      <c r="AR72" s="24">
        <f t="shared" si="16"/>
        <v>32693.351504942028</v>
      </c>
      <c r="AS72" s="24">
        <f t="shared" si="16"/>
        <v>31920.294830110037</v>
      </c>
      <c r="AT72" s="24">
        <f t="shared" si="16"/>
        <v>32787.54925783366</v>
      </c>
      <c r="AU72" s="24">
        <f t="shared" si="16"/>
        <v>33028.02840043305</v>
      </c>
      <c r="AV72" s="24">
        <f t="shared" si="16"/>
        <v>32716.278399070212</v>
      </c>
      <c r="AW72" s="24">
        <f t="shared" si="16"/>
        <v>32819.41706739756</v>
      </c>
      <c r="AX72" s="24">
        <f t="shared" si="16"/>
        <v>32611.28524918292</v>
      </c>
      <c r="AY72" s="24">
        <f t="shared" si="16"/>
        <v>34025.945653757924</v>
      </c>
      <c r="AZ72" s="24">
        <f t="shared" si="16"/>
        <v>33947.264346412</v>
      </c>
      <c r="BA72" s="24">
        <f t="shared" si="16"/>
        <v>34970.1086706606</v>
      </c>
      <c r="BB72" s="24">
        <f t="shared" si="16"/>
        <v>36881.83654938798</v>
      </c>
      <c r="BC72" s="24">
        <f t="shared" si="16"/>
        <v>37907.19490488813</v>
      </c>
      <c r="BD72" s="24">
        <f t="shared" si="16"/>
        <v>38496.63262225857</v>
      </c>
      <c r="BE72" s="24">
        <f t="shared" si="16"/>
        <v>39889.14430938692</v>
      </c>
      <c r="BF72" s="24">
        <f t="shared" si="16"/>
        <v>37046.5374426192</v>
      </c>
      <c r="BG72" s="24">
        <f t="shared" si="16"/>
        <v>34721.17992071694</v>
      </c>
      <c r="BH72" s="24">
        <f t="shared" si="16"/>
        <v>33430.8636203868</v>
      </c>
      <c r="BI72" s="24">
        <f t="shared" si="16"/>
        <v>33353.80901182602</v>
      </c>
      <c r="BJ72" s="24">
        <f t="shared" si="16"/>
        <v>35006.764629817524</v>
      </c>
      <c r="BK72" s="24">
        <f t="shared" si="16"/>
        <v>35042.49158809251</v>
      </c>
      <c r="BL72" s="24">
        <f t="shared" si="16"/>
        <v>33751.4783273393</v>
      </c>
      <c r="BM72" s="24">
        <f t="shared" si="16"/>
        <v>33619.80306684604</v>
      </c>
      <c r="BN72" s="24">
        <f t="shared" si="16"/>
        <v>34104.62230699975</v>
      </c>
      <c r="BO72" s="24"/>
      <c r="BP72" s="4"/>
      <c r="BQ72" s="42">
        <f ca="1" t="shared" si="8"/>
        <v>0.9853150766986849</v>
      </c>
      <c r="BR72" s="4"/>
      <c r="BS72" s="2">
        <v>64</v>
      </c>
      <c r="BT72" s="25">
        <f ca="1" t="shared" si="3"/>
        <v>37527</v>
      </c>
      <c r="BU72" s="22">
        <f t="shared" si="4"/>
        <v>0.49856516540454365</v>
      </c>
    </row>
    <row r="73" spans="3:76" ht="12.75">
      <c r="C73" s="1" t="s">
        <v>66</v>
      </c>
      <c r="D73" s="3">
        <f aca="true" t="shared" si="17" ref="D73:D137">VALUE(LEFT(C73,2))</f>
        <v>65</v>
      </c>
      <c r="E73" s="4">
        <v>24030</v>
      </c>
      <c r="F73" s="4">
        <v>23950</v>
      </c>
      <c r="G73" s="4">
        <v>22813</v>
      </c>
      <c r="H73" s="4">
        <v>22966</v>
      </c>
      <c r="I73" s="4">
        <v>22665</v>
      </c>
      <c r="J73" s="4">
        <v>23397</v>
      </c>
      <c r="K73" s="4">
        <v>22421</v>
      </c>
      <c r="L73" s="4">
        <v>25642</v>
      </c>
      <c r="M73" s="4">
        <v>24536</v>
      </c>
      <c r="N73" s="4">
        <v>23139</v>
      </c>
      <c r="O73" s="4">
        <v>23384</v>
      </c>
      <c r="P73" s="4">
        <v>23403</v>
      </c>
      <c r="Q73" s="4">
        <v>22693</v>
      </c>
      <c r="R73" s="4">
        <v>22564</v>
      </c>
      <c r="S73" s="4">
        <v>22004</v>
      </c>
      <c r="T73" s="4">
        <v>22441</v>
      </c>
      <c r="U73" s="4">
        <v>21523</v>
      </c>
      <c r="V73" s="4">
        <v>21852</v>
      </c>
      <c r="W73" s="4">
        <v>21543</v>
      </c>
      <c r="X73" s="4">
        <v>21512</v>
      </c>
      <c r="Y73" s="4">
        <v>21590</v>
      </c>
      <c r="Z73" s="4">
        <v>22354</v>
      </c>
      <c r="AA73" s="4">
        <v>22794</v>
      </c>
      <c r="AB73" s="4">
        <v>23674</v>
      </c>
      <c r="AC73" s="4">
        <v>24204</v>
      </c>
      <c r="AD73" s="4">
        <v>25272</v>
      </c>
      <c r="AE73" s="4">
        <v>25440</v>
      </c>
      <c r="AF73" s="4">
        <v>26477</v>
      </c>
      <c r="AG73" s="4">
        <v>27149</v>
      </c>
      <c r="AH73" s="54">
        <v>30543</v>
      </c>
      <c r="AI73" s="54">
        <v>32043</v>
      </c>
      <c r="AJ73" s="62">
        <v>35030</v>
      </c>
      <c r="AK73" s="24">
        <f t="shared" si="16"/>
        <v>36918.28397714069</v>
      </c>
      <c r="AL73" s="24">
        <f t="shared" si="16"/>
        <v>38079.259061633165</v>
      </c>
      <c r="AM73" s="24">
        <f t="shared" si="16"/>
        <v>36485.81530659928</v>
      </c>
      <c r="AN73" s="24">
        <f t="shared" si="16"/>
        <v>34109.38234516382</v>
      </c>
      <c r="AO73" s="24">
        <f t="shared" si="16"/>
        <v>32145.629482615506</v>
      </c>
      <c r="AP73" s="24">
        <f t="shared" si="16"/>
        <v>32148.716528795234</v>
      </c>
      <c r="AQ73" s="24">
        <f t="shared" si="16"/>
        <v>31414.493575333585</v>
      </c>
      <c r="AR73" s="24">
        <f t="shared" si="16"/>
        <v>31640.39835787144</v>
      </c>
      <c r="AS73" s="24">
        <f t="shared" si="16"/>
        <v>32163.040877872718</v>
      </c>
      <c r="AT73" s="24">
        <f t="shared" si="16"/>
        <v>31402.52376081376</v>
      </c>
      <c r="AU73" s="24">
        <f t="shared" si="16"/>
        <v>32255.710672720747</v>
      </c>
      <c r="AV73" s="24">
        <f t="shared" si="16"/>
        <v>32492.289063667627</v>
      </c>
      <c r="AW73" s="24">
        <f t="shared" si="16"/>
        <v>32185.59588062109</v>
      </c>
      <c r="AX73" s="24">
        <f t="shared" si="16"/>
        <v>32287.061562565643</v>
      </c>
      <c r="AY73" s="24">
        <f t="shared" si="16"/>
        <v>32082.305798195277</v>
      </c>
      <c r="AZ73" s="24">
        <f t="shared" si="16"/>
        <v>33474.01935236472</v>
      </c>
      <c r="BA73" s="24">
        <f t="shared" si="16"/>
        <v>33396.614314704115</v>
      </c>
      <c r="BB73" s="24">
        <f t="shared" si="16"/>
        <v>34402.8673385807</v>
      </c>
      <c r="BC73" s="24">
        <f t="shared" si="16"/>
        <v>36283.58556049756</v>
      </c>
      <c r="BD73" s="24">
        <f t="shared" si="16"/>
        <v>37292.311836157445</v>
      </c>
      <c r="BE73" s="24">
        <f t="shared" si="16"/>
        <v>37872.18843265382</v>
      </c>
      <c r="BF73" s="24">
        <f t="shared" si="16"/>
        <v>39242.11253814831</v>
      </c>
      <c r="BG73" s="24">
        <f t="shared" si="16"/>
        <v>36445.614881988724</v>
      </c>
      <c r="BH73" s="24">
        <f t="shared" si="16"/>
        <v>34157.976399243824</v>
      </c>
      <c r="BI73" s="24">
        <f t="shared" si="16"/>
        <v>32888.58999489705</v>
      </c>
      <c r="BJ73" s="24">
        <f t="shared" si="16"/>
        <v>32812.78526974997</v>
      </c>
      <c r="BK73" s="24">
        <f t="shared" si="16"/>
        <v>34438.92871064907</v>
      </c>
      <c r="BL73" s="24">
        <f t="shared" si="16"/>
        <v>34474.076150925015</v>
      </c>
      <c r="BM73" s="24">
        <f t="shared" si="16"/>
        <v>33204.00409137478</v>
      </c>
      <c r="BN73" s="24">
        <f t="shared" si="16"/>
        <v>33074.46470214426</v>
      </c>
      <c r="BO73" s="24"/>
      <c r="BP73" s="4"/>
      <c r="BQ73" s="42">
        <f ca="1" t="shared" si="8"/>
        <v>0.9837792516625545</v>
      </c>
      <c r="BR73" s="4"/>
      <c r="BS73" s="2">
        <v>65</v>
      </c>
      <c r="BT73" s="25">
        <f ca="1" t="shared" si="18" ref="BT73:BT133">INDIRECT(VLOOKUP($BY$5,$BW$8:$BY$69,3)&amp;ROW(BP73))</f>
        <v>35030</v>
      </c>
      <c r="BU73" s="22">
        <f aca="true" t="shared" si="19" ref="BU73:BU110">BT73/(BT73+BT200)</f>
        <v>0.4944806753056097</v>
      </c>
    </row>
    <row r="74" spans="3:76" ht="12.75">
      <c r="C74" s="1" t="s">
        <v>67</v>
      </c>
      <c r="D74" s="3">
        <f t="shared" si="17"/>
        <v>66</v>
      </c>
      <c r="E74" s="4">
        <v>24072</v>
      </c>
      <c r="F74" s="4">
        <v>23412</v>
      </c>
      <c r="G74" s="4">
        <v>23248</v>
      </c>
      <c r="H74" s="4">
        <v>22178</v>
      </c>
      <c r="I74" s="4">
        <v>22348</v>
      </c>
      <c r="J74" s="4">
        <v>21996</v>
      </c>
      <c r="K74" s="4">
        <v>22760</v>
      </c>
      <c r="L74" s="4">
        <v>21778</v>
      </c>
      <c r="M74" s="4">
        <v>24872</v>
      </c>
      <c r="N74" s="4">
        <v>23887</v>
      </c>
      <c r="O74" s="4">
        <v>22471</v>
      </c>
      <c r="P74" s="4">
        <v>22761</v>
      </c>
      <c r="Q74" s="4">
        <v>22796</v>
      </c>
      <c r="R74" s="4">
        <v>22163</v>
      </c>
      <c r="S74" s="4">
        <v>22015</v>
      </c>
      <c r="T74" s="4">
        <v>21405</v>
      </c>
      <c r="U74" s="4">
        <v>21864</v>
      </c>
      <c r="V74" s="4">
        <v>21008</v>
      </c>
      <c r="W74" s="4">
        <v>21323</v>
      </c>
      <c r="X74" s="4">
        <v>21063</v>
      </c>
      <c r="Y74" s="4">
        <v>20982</v>
      </c>
      <c r="Z74" s="4">
        <v>21127</v>
      </c>
      <c r="AA74" s="4">
        <v>21862</v>
      </c>
      <c r="AB74" s="4">
        <v>22336</v>
      </c>
      <c r="AC74" s="4">
        <v>23215</v>
      </c>
      <c r="AD74" s="4">
        <v>23728</v>
      </c>
      <c r="AE74" s="4">
        <v>24811</v>
      </c>
      <c r="AF74" s="4">
        <v>24941</v>
      </c>
      <c r="AG74" s="4">
        <v>25966</v>
      </c>
      <c r="AH74" s="54">
        <v>26640</v>
      </c>
      <c r="AI74" s="54">
        <v>30013</v>
      </c>
      <c r="AJ74" s="62">
        <v>31517</v>
      </c>
      <c r="AK74" s="24">
        <f aca="true" t="shared" si="20" ref="AJ74:AU74">AJ73*$BQ74</f>
        <v>34416.78332572922</v>
      </c>
      <c r="AL74" s="24">
        <f t="shared" si="20"/>
        <v>36272.0120011131</v>
      </c>
      <c r="AM74" s="24">
        <f t="shared" si="20"/>
        <v>37412.66366909905</v>
      </c>
      <c r="AN74" s="24">
        <f t="shared" si="20"/>
        <v>35847.11389865264</v>
      </c>
      <c r="AO74" s="24">
        <f t="shared" si="20"/>
        <v>33512.28151721259</v>
      </c>
      <c r="AP74" s="24">
        <f t="shared" si="20"/>
        <v>31582.905074860148</v>
      </c>
      <c r="AQ74" s="24">
        <f t="shared" si="20"/>
        <v>31585.938080840286</v>
      </c>
      <c r="AR74" s="24">
        <f t="shared" si="20"/>
        <v>30864.568046524942</v>
      </c>
      <c r="AS74" s="24">
        <f t="shared" si="20"/>
        <v>31086.518259281187</v>
      </c>
      <c r="AT74" s="24">
        <f t="shared" si="20"/>
        <v>31600.01167543012</v>
      </c>
      <c r="AU74" s="24">
        <f t="shared" si="20"/>
        <v>30852.80776925466</v>
      </c>
      <c r="AV74" s="24">
        <f t="shared" si="16"/>
        <v>31691.059241805353</v>
      </c>
      <c r="AW74" s="24">
        <f t="shared" si="16"/>
        <v>31923.496216420495</v>
      </c>
      <c r="AX74" s="24">
        <f t="shared" si="16"/>
        <v>31622.17184221579</v>
      </c>
      <c r="AY74" s="24">
        <f t="shared" si="16"/>
        <v>31721.861319534743</v>
      </c>
      <c r="AZ74" s="24">
        <f t="shared" si="16"/>
        <v>31520.689901406597</v>
      </c>
      <c r="BA74" s="24">
        <f t="shared" si="16"/>
        <v>32888.04085331439</v>
      </c>
      <c r="BB74" s="24">
        <f t="shared" si="16"/>
        <v>32811.990827351365</v>
      </c>
      <c r="BC74" s="24">
        <f t="shared" si="16"/>
        <v>33800.62891737764</v>
      </c>
      <c r="BD74" s="24">
        <f t="shared" si="16"/>
        <v>35648.42427965178</v>
      </c>
      <c r="BE74" s="24">
        <f t="shared" si="16"/>
        <v>36639.49232602221</v>
      </c>
      <c r="BF74" s="24">
        <f t="shared" si="16"/>
        <v>37209.21790915887</v>
      </c>
      <c r="BG74" s="24">
        <f t="shared" si="16"/>
        <v>38555.16084696924</v>
      </c>
      <c r="BH74" s="24">
        <f t="shared" si="16"/>
        <v>35807.617201438145</v>
      </c>
      <c r="BI74" s="24">
        <f t="shared" si="16"/>
        <v>33560.02490945324</v>
      </c>
      <c r="BJ74" s="24">
        <f t="shared" si="16"/>
        <v>32312.859712906582</v>
      </c>
      <c r="BK74" s="24">
        <f t="shared" si="16"/>
        <v>32238.381985231634</v>
      </c>
      <c r="BL74" s="24">
        <f t="shared" si="16"/>
        <v>33836.059018117165</v>
      </c>
      <c r="BM74" s="24">
        <f t="shared" si="16"/>
        <v>33870.59118587141</v>
      </c>
      <c r="BN74" s="24">
        <f t="shared" si="16"/>
        <v>32622.75233683906</v>
      </c>
      <c r="BO74" s="24"/>
      <c r="BP74" s="4"/>
      <c r="BQ74" s="42">
        <f ca="1">1-AVERAGE((INDIRECT($BZ$8&amp;ROW(BP73))-INDIRECT($BZ$9&amp;ROW(BP74)))/INDIRECT($BZ$8&amp;ROW(BP73)),(INDIRECT($BZ$9&amp;ROW(BP73))-INDIRECT($BZ$10&amp;ROW(BP74)))/INDIRECT($BZ$9&amp;ROW(BP73)),(INDIRECT($BZ$10&amp;ROW(BP73))-INDIRECT($BZ$11&amp;ROW(BP74)))/INDIRECT($BZ$10&amp;ROW(BP73)))</f>
        <v>0.9824945282823072</v>
      </c>
      <c r="BR74" s="4"/>
      <c r="BS74" s="2">
        <v>66</v>
      </c>
      <c r="BT74" s="25">
        <f ca="1" t="shared" si="18"/>
        <v>31517</v>
      </c>
      <c r="BU74" s="22">
        <f t="shared" si="19"/>
        <v>0.48858263444277367</v>
      </c>
    </row>
    <row r="75" spans="3:76" ht="12.75">
      <c r="C75" s="1" t="s">
        <v>68</v>
      </c>
      <c r="D75" s="3">
        <f t="shared" si="17"/>
        <v>67</v>
      </c>
      <c r="E75" s="4">
        <v>22815</v>
      </c>
      <c r="F75" s="4">
        <v>23342</v>
      </c>
      <c r="G75" s="4">
        <v>22670</v>
      </c>
      <c r="H75" s="4">
        <v>22533</v>
      </c>
      <c r="I75" s="4">
        <v>21501</v>
      </c>
      <c r="J75" s="4">
        <v>21614</v>
      </c>
      <c r="K75" s="4">
        <v>21326</v>
      </c>
      <c r="L75" s="4">
        <v>22011</v>
      </c>
      <c r="M75" s="4">
        <v>21129</v>
      </c>
      <c r="N75" s="4">
        <v>24084</v>
      </c>
      <c r="O75" s="4">
        <v>23104</v>
      </c>
      <c r="P75" s="4">
        <v>21818</v>
      </c>
      <c r="Q75" s="4">
        <v>22100</v>
      </c>
      <c r="R75" s="4">
        <v>22139</v>
      </c>
      <c r="S75" s="4">
        <v>21513</v>
      </c>
      <c r="T75" s="4">
        <v>21346</v>
      </c>
      <c r="U75" s="4">
        <v>20791</v>
      </c>
      <c r="V75" s="4">
        <v>21306</v>
      </c>
      <c r="W75" s="4">
        <v>20421</v>
      </c>
      <c r="X75" s="4">
        <v>20724</v>
      </c>
      <c r="Y75" s="4">
        <v>20519</v>
      </c>
      <c r="Z75" s="4">
        <v>20440</v>
      </c>
      <c r="AA75" s="4">
        <v>20613</v>
      </c>
      <c r="AB75" s="4">
        <v>21339</v>
      </c>
      <c r="AC75" s="4">
        <v>21810</v>
      </c>
      <c r="AD75" s="4">
        <v>22751</v>
      </c>
      <c r="AE75" s="4">
        <v>23232</v>
      </c>
      <c r="AF75" s="4">
        <v>24282</v>
      </c>
      <c r="AG75" s="4">
        <v>24471</v>
      </c>
      <c r="AH75" s="54">
        <v>25473</v>
      </c>
      <c r="AI75" s="54">
        <v>26109</v>
      </c>
      <c r="AJ75" s="62">
        <v>29466</v>
      </c>
      <c r="AK75" s="24">
        <f t="shared" si="16"/>
        <v>30916.661716593702</v>
      </c>
      <c r="AL75" s="24">
        <f t="shared" si="16"/>
        <v>33761.209742515886</v>
      </c>
      <c r="AM75" s="24">
        <f t="shared" si="16"/>
        <v>35581.099876848704</v>
      </c>
      <c r="AN75" s="24">
        <f t="shared" si="16"/>
        <v>36700.0243225634</v>
      </c>
      <c r="AO75" s="24">
        <f t="shared" si="16"/>
        <v>35164.29526670838</v>
      </c>
      <c r="AP75" s="24">
        <f t="shared" si="16"/>
        <v>32873.93695525961</v>
      </c>
      <c r="AQ75" s="24">
        <f t="shared" si="16"/>
        <v>30981.31142642833</v>
      </c>
      <c r="AR75" s="24">
        <f t="shared" si="16"/>
        <v>30984.28665947311</v>
      </c>
      <c r="AS75" s="24">
        <f t="shared" si="16"/>
        <v>30276.6573380461</v>
      </c>
      <c r="AT75" s="24">
        <f t="shared" si="16"/>
        <v>30494.379825773703</v>
      </c>
      <c r="AU75" s="24">
        <f t="shared" si="16"/>
        <v>30998.092179131403</v>
      </c>
      <c r="AV75" s="24">
        <f t="shared" si="16"/>
        <v>30265.121071457954</v>
      </c>
      <c r="AW75" s="24">
        <f t="shared" si="16"/>
        <v>31087.405464334377</v>
      </c>
      <c r="AX75" s="24">
        <f t="shared" si="16"/>
        <v>31315.41496126</v>
      </c>
      <c r="AY75" s="24">
        <f t="shared" si="16"/>
        <v>31019.830237325263</v>
      </c>
      <c r="AZ75" s="24">
        <f t="shared" si="16"/>
        <v>31117.62082167574</v>
      </c>
      <c r="BA75" s="24">
        <f t="shared" si="16"/>
        <v>30920.28133246943</v>
      </c>
      <c r="BB75" s="24">
        <f t="shared" si="16"/>
        <v>32261.586876397967</v>
      </c>
      <c r="BC75" s="24">
        <f t="shared" si="16"/>
        <v>32186.985457283296</v>
      </c>
      <c r="BD75" s="24">
        <f t="shared" si="16"/>
        <v>33156.791891572146</v>
      </c>
      <c r="BE75" s="24">
        <f t="shared" si="16"/>
        <v>34969.390303125285</v>
      </c>
      <c r="BF75" s="24">
        <f t="shared" si="16"/>
        <v>35941.58040775961</v>
      </c>
      <c r="BG75" s="24">
        <f t="shared" si="16"/>
        <v>36500.453813385946</v>
      </c>
      <c r="BH75" s="24">
        <f t="shared" si="16"/>
        <v>37820.75912474557</v>
      </c>
      <c r="BI75" s="24">
        <f t="shared" si="16"/>
        <v>35125.55090567455</v>
      </c>
      <c r="BJ75" s="24">
        <f t="shared" si="16"/>
        <v>32920.77092762712</v>
      </c>
      <c r="BK75" s="24">
        <f t="shared" si="16"/>
        <v>31697.361831382488</v>
      </c>
      <c r="BL75" s="24">
        <f t="shared" si="16"/>
        <v>31624.302761295014</v>
      </c>
      <c r="BM75" s="24">
        <f t="shared" si="16"/>
        <v>33191.547116979025</v>
      </c>
      <c r="BN75" s="24">
        <f t="shared" si="16"/>
        <v>33225.42151329843</v>
      </c>
      <c r="BO75" s="24"/>
      <c r="BP75" s="4"/>
      <c r="BQ75" s="42">
        <f ca="1">1-AVERAGE((INDIRECT($BZ$8&amp;ROW(BP74))-INDIRECT($BZ$9&amp;ROW(BP75)))/INDIRECT($BZ$8&amp;ROW(BP74)),(INDIRECT($BZ$9&amp;ROW(BP74))-INDIRECT($BZ$10&amp;ROW(BP75)))/INDIRECT($BZ$9&amp;ROW(BP74)),(INDIRECT($BZ$10&amp;ROW(BP74))-INDIRECT($BZ$11&amp;ROW(BP75)))/INDIRECT($BZ$10&amp;ROW(BP74)))</f>
        <v>0.980951921711892</v>
      </c>
      <c r="BR75" s="4"/>
      <c r="BS75" s="2">
        <v>67</v>
      </c>
      <c r="BT75" s="25">
        <f ca="1" t="shared" si="18"/>
        <v>29466</v>
      </c>
      <c r="BU75" s="22">
        <f t="shared" si="19"/>
        <v>0.4904868913857678</v>
      </c>
    </row>
    <row r="76" spans="3:76" ht="12.75">
      <c r="C76" s="1" t="s">
        <v>69</v>
      </c>
      <c r="D76" s="3">
        <f t="shared" si="17"/>
        <v>68</v>
      </c>
      <c r="E76" s="4">
        <v>22156</v>
      </c>
      <c r="F76" s="4">
        <v>22043</v>
      </c>
      <c r="G76" s="4">
        <v>22544</v>
      </c>
      <c r="H76" s="4">
        <v>21862</v>
      </c>
      <c r="I76" s="4">
        <v>21789</v>
      </c>
      <c r="J76" s="4">
        <v>20777</v>
      </c>
      <c r="K76" s="4">
        <v>20868</v>
      </c>
      <c r="L76" s="4">
        <v>20556</v>
      </c>
      <c r="M76" s="4">
        <v>21307</v>
      </c>
      <c r="N76" s="4">
        <v>20453</v>
      </c>
      <c r="O76" s="4">
        <v>23291</v>
      </c>
      <c r="P76" s="4">
        <v>22314</v>
      </c>
      <c r="Q76" s="4">
        <v>21130</v>
      </c>
      <c r="R76" s="4">
        <v>21436</v>
      </c>
      <c r="S76" s="4">
        <v>21528</v>
      </c>
      <c r="T76" s="4">
        <v>20829</v>
      </c>
      <c r="U76" s="4">
        <v>20686</v>
      </c>
      <c r="V76" s="4">
        <v>20132</v>
      </c>
      <c r="W76" s="4">
        <v>20673</v>
      </c>
      <c r="X76" s="4">
        <v>19827</v>
      </c>
      <c r="Y76" s="4">
        <v>20118</v>
      </c>
      <c r="Z76" s="4">
        <v>19910</v>
      </c>
      <c r="AA76" s="4">
        <v>19880</v>
      </c>
      <c r="AB76" s="4">
        <v>20078</v>
      </c>
      <c r="AC76" s="4">
        <v>20780</v>
      </c>
      <c r="AD76" s="4">
        <v>21274</v>
      </c>
      <c r="AE76" s="4">
        <v>22247</v>
      </c>
      <c r="AF76" s="4">
        <v>22700</v>
      </c>
      <c r="AG76" s="4">
        <v>23784</v>
      </c>
      <c r="AH76" s="54">
        <v>23993</v>
      </c>
      <c r="AI76" s="54">
        <v>24940</v>
      </c>
      <c r="AJ76" s="62">
        <v>25602</v>
      </c>
      <c r="AK76" s="24">
        <f t="shared" si="16"/>
        <v>28877.897611916895</v>
      </c>
      <c r="AL76" s="24">
        <f t="shared" si="16"/>
        <v>30299.606039301696</v>
      </c>
      <c r="AM76" s="24">
        <f t="shared" si="16"/>
        <v>33087.38064884358</v>
      </c>
      <c r="AN76" s="24">
        <f t="shared" si="16"/>
        <v>34870.94818309325</v>
      </c>
      <c r="AO76" s="24">
        <f t="shared" si="16"/>
        <v>35967.54037676798</v>
      </c>
      <c r="AP76" s="24">
        <f t="shared" si="16"/>
        <v>34462.462441702926</v>
      </c>
      <c r="AQ76" s="24">
        <f t="shared" si="16"/>
        <v>32217.816652908372</v>
      </c>
      <c r="AR76" s="24">
        <f t="shared" si="16"/>
        <v>30362.965426434133</v>
      </c>
      <c r="AS76" s="24">
        <f t="shared" si="16"/>
        <v>30365.881277762404</v>
      </c>
      <c r="AT76" s="24">
        <f t="shared" si="16"/>
        <v>29672.37530167609</v>
      </c>
      <c r="AU76" s="24">
        <f t="shared" si="16"/>
        <v>29885.75233650978</v>
      </c>
      <c r="AV76" s="24">
        <f t="shared" si="16"/>
        <v>30379.411257507585</v>
      </c>
      <c r="AW76" s="24">
        <f t="shared" si="16"/>
        <v>29661.069283711102</v>
      </c>
      <c r="AX76" s="24">
        <f t="shared" si="16"/>
        <v>30466.94196766422</v>
      </c>
      <c r="AY76" s="24">
        <f t="shared" si="16"/>
        <v>30690.400696598004</v>
      </c>
      <c r="AZ76" s="24">
        <f t="shared" si="16"/>
        <v>30400.715452810786</v>
      </c>
      <c r="BA76" s="24">
        <f t="shared" si="16"/>
        <v>30496.554266436073</v>
      </c>
      <c r="BB76" s="24">
        <f t="shared" si="16"/>
        <v>30303.153412431868</v>
      </c>
      <c r="BC76" s="24">
        <f t="shared" si="16"/>
        <v>31617.68827172274</v>
      </c>
      <c r="BD76" s="24">
        <f t="shared" si="16"/>
        <v>31544.57579826529</v>
      </c>
      <c r="BE76" s="24">
        <f t="shared" si="16"/>
        <v>32495.026178797823</v>
      </c>
      <c r="BF76" s="24">
        <f t="shared" si="16"/>
        <v>34271.44752341042</v>
      </c>
      <c r="BG76" s="24">
        <f t="shared" si="16"/>
        <v>35224.233999380995</v>
      </c>
      <c r="BH76" s="24">
        <f t="shared" si="16"/>
        <v>35771.95303100051</v>
      </c>
      <c r="BI76" s="24">
        <f t="shared" si="16"/>
        <v>37065.9067945895</v>
      </c>
      <c r="BJ76" s="24">
        <f t="shared" si="16"/>
        <v>34424.4913668718</v>
      </c>
      <c r="BK76" s="24">
        <f t="shared" si="16"/>
        <v>32263.71588113033</v>
      </c>
      <c r="BL76" s="24">
        <f t="shared" si="16"/>
        <v>31064.724412358177</v>
      </c>
      <c r="BM76" s="24">
        <f t="shared" si="16"/>
        <v>30993.123504681265</v>
      </c>
      <c r="BN76" s="24">
        <f t="shared" si="16"/>
        <v>32529.08773587306</v>
      </c>
      <c r="BO76" s="24"/>
      <c r="BP76" s="4"/>
      <c r="BQ76" s="42">
        <f ca="1">1-AVERAGE((INDIRECT($BZ$8&amp;ROW(BP75))-INDIRECT($BZ$9&amp;ROW(BP76)))/INDIRECT($BZ$8&amp;ROW(BP75)),(INDIRECT($BZ$9&amp;ROW(BP75))-INDIRECT($BZ$10&amp;ROW(BP76)))/INDIRECT($BZ$9&amp;ROW(BP75)),(INDIRECT($BZ$10&amp;ROW(BP75))-INDIRECT($BZ$11&amp;ROW(BP76)))/INDIRECT($BZ$10&amp;ROW(BP75)))</f>
        <v>0.9800413226062884</v>
      </c>
      <c r="BR76" s="4"/>
      <c r="BS76" s="2">
        <v>68</v>
      </c>
      <c r="BT76" s="25">
        <f ca="1" t="shared" si="18"/>
        <v>25602</v>
      </c>
      <c r="BU76" s="22">
        <f t="shared" si="19"/>
        <v>0.4851068667576171</v>
      </c>
    </row>
    <row r="77" spans="3:76" ht="12.75">
      <c r="C77" s="1" t="s">
        <v>70</v>
      </c>
      <c r="D77" s="3">
        <f t="shared" si="17"/>
        <v>69</v>
      </c>
      <c r="E77" s="4">
        <v>21626</v>
      </c>
      <c r="F77" s="4">
        <v>21294</v>
      </c>
      <c r="G77" s="4">
        <v>21172</v>
      </c>
      <c r="H77" s="4">
        <v>21710</v>
      </c>
      <c r="I77" s="4">
        <v>21103</v>
      </c>
      <c r="J77" s="4">
        <v>20974</v>
      </c>
      <c r="K77" s="4">
        <v>20058</v>
      </c>
      <c r="L77" s="4">
        <v>20104</v>
      </c>
      <c r="M77" s="4">
        <v>19834</v>
      </c>
      <c r="N77" s="4">
        <v>20544</v>
      </c>
      <c r="O77" s="4">
        <v>19767</v>
      </c>
      <c r="P77" s="4">
        <v>22471</v>
      </c>
      <c r="Q77" s="4">
        <v>21499</v>
      </c>
      <c r="R77" s="4">
        <v>20405</v>
      </c>
      <c r="S77" s="4">
        <v>20692</v>
      </c>
      <c r="T77" s="4">
        <v>20785</v>
      </c>
      <c r="U77" s="4">
        <v>20090</v>
      </c>
      <c r="V77" s="4">
        <v>19997</v>
      </c>
      <c r="W77" s="4">
        <v>19469</v>
      </c>
      <c r="X77" s="4">
        <v>20043</v>
      </c>
      <c r="Y77" s="4">
        <v>19182</v>
      </c>
      <c r="Z77" s="4">
        <v>19509</v>
      </c>
      <c r="AA77" s="4">
        <v>19308</v>
      </c>
      <c r="AB77" s="4">
        <v>19275</v>
      </c>
      <c r="AC77" s="4">
        <v>19513</v>
      </c>
      <c r="AD77" s="4">
        <v>20176</v>
      </c>
      <c r="AE77" s="4">
        <v>20710</v>
      </c>
      <c r="AF77" s="4">
        <v>21692</v>
      </c>
      <c r="AG77" s="4">
        <v>22162</v>
      </c>
      <c r="AH77" s="54">
        <v>23211</v>
      </c>
      <c r="AI77" s="54">
        <v>23476</v>
      </c>
      <c r="AJ77" s="62">
        <v>24414</v>
      </c>
      <c r="AK77" s="24">
        <f t="shared" si="16"/>
        <v>25032.522805607343</v>
      </c>
      <c r="AL77" s="24">
        <f t="shared" si="16"/>
        <v>28235.55310320692</v>
      </c>
      <c r="AM77" s="24">
        <f t="shared" si="16"/>
        <v>29625.637808754695</v>
      </c>
      <c r="AN77" s="24">
        <f t="shared" si="16"/>
        <v>32351.4026509643</v>
      </c>
      <c r="AO77" s="24">
        <f t="shared" si="16"/>
        <v>34095.29746294952</v>
      </c>
      <c r="AP77" s="24">
        <f t="shared" si="16"/>
        <v>35167.49764639667</v>
      </c>
      <c r="AQ77" s="24">
        <f t="shared" si="16"/>
        <v>33695.897859906065</v>
      </c>
      <c r="AR77" s="24">
        <f t="shared" si="16"/>
        <v>31501.180771455547</v>
      </c>
      <c r="AS77" s="24">
        <f t="shared" si="16"/>
        <v>29687.58786356846</v>
      </c>
      <c r="AT77" s="24">
        <f aca="true" t="shared" si="21" ref="AJ77:BN84">AS76*$BQ77</f>
        <v>29690.438856259374</v>
      </c>
      <c r="AU77" s="24">
        <f t="shared" si="21"/>
        <v>29012.35885617322</v>
      </c>
      <c r="AV77" s="24">
        <f t="shared" si="21"/>
        <v>29220.989646371927</v>
      </c>
      <c r="AW77" s="24">
        <f t="shared" si="21"/>
        <v>29703.66788237181</v>
      </c>
      <c r="AX77" s="24">
        <f t="shared" si="21"/>
        <v>29001.304323224656</v>
      </c>
      <c r="AY77" s="24">
        <f t="shared" si="21"/>
        <v>29789.251606228812</v>
      </c>
      <c r="AZ77" s="24">
        <f t="shared" si="21"/>
        <v>30007.739838716392</v>
      </c>
      <c r="BA77" s="24">
        <f t="shared" si="21"/>
        <v>29724.49819854955</v>
      </c>
      <c r="BB77" s="24">
        <f t="shared" si="21"/>
        <v>29818.20522486536</v>
      </c>
      <c r="BC77" s="24">
        <f t="shared" si="21"/>
        <v>29629.106276014325</v>
      </c>
      <c r="BD77" s="24">
        <f t="shared" si="21"/>
        <v>30914.40132499349</v>
      </c>
      <c r="BE77" s="24">
        <f t="shared" si="21"/>
        <v>30842.915126290343</v>
      </c>
      <c r="BF77" s="24">
        <f t="shared" si="21"/>
        <v>31772.224196920717</v>
      </c>
      <c r="BG77" s="24">
        <f t="shared" si="21"/>
        <v>33509.13177528891</v>
      </c>
      <c r="BH77" s="24">
        <f t="shared" si="21"/>
        <v>34440.72497849989</v>
      </c>
      <c r="BI77" s="24">
        <f t="shared" si="21"/>
        <v>34976.26084093567</v>
      </c>
      <c r="BJ77" s="24">
        <f t="shared" si="21"/>
        <v>36241.43258909765</v>
      </c>
      <c r="BK77" s="24">
        <f t="shared" si="21"/>
        <v>33658.771393354094</v>
      </c>
      <c r="BL77" s="24">
        <f t="shared" si="21"/>
        <v>31546.059041794815</v>
      </c>
      <c r="BM77" s="24">
        <f t="shared" si="21"/>
        <v>30373.737297955755</v>
      </c>
      <c r="BN77" s="24">
        <f t="shared" si="21"/>
        <v>30303.729042572406</v>
      </c>
      <c r="BO77" s="24"/>
      <c r="BP77" s="4"/>
      <c r="BQ77" s="42">
        <f aca="true" ca="1" t="shared" si="22" ref="BQ77:BQ114">1-AVERAGE((INDIRECT($BZ$8&amp;ROW(BP76))-INDIRECT($BZ$9&amp;ROW(BP77)))/INDIRECT($BZ$8&amp;ROW(BP76)),(INDIRECT($BZ$9&amp;ROW(BP76))-INDIRECT($BZ$10&amp;ROW(BP77)))/INDIRECT($BZ$9&amp;ROW(BP76)),(INDIRECT($BZ$10&amp;ROW(BP76))-INDIRECT($BZ$11&amp;ROW(BP77)))/INDIRECT($BZ$10&amp;ROW(BP76)))</f>
        <v>0.9777565348647506</v>
      </c>
      <c r="BR77" s="4"/>
      <c r="BS77" s="2">
        <v>69</v>
      </c>
      <c r="BT77" s="25">
        <f ca="1" t="shared" si="18"/>
        <v>24414</v>
      </c>
      <c r="BU77" s="22">
        <f t="shared" si="19"/>
        <v>0.482099484607334</v>
      </c>
    </row>
    <row r="78" spans="3:76" ht="12.75">
      <c r="C78" s="1" t="s">
        <v>71</v>
      </c>
      <c r="D78" s="3">
        <f t="shared" si="17"/>
        <v>70</v>
      </c>
      <c r="E78" s="4">
        <v>19837</v>
      </c>
      <c r="F78" s="4">
        <v>20692</v>
      </c>
      <c r="G78" s="4">
        <v>20401</v>
      </c>
      <c r="H78" s="4">
        <v>20285</v>
      </c>
      <c r="I78" s="4">
        <v>20841</v>
      </c>
      <c r="J78" s="4">
        <v>20293</v>
      </c>
      <c r="K78" s="4">
        <v>20104</v>
      </c>
      <c r="L78" s="4">
        <v>19247</v>
      </c>
      <c r="M78" s="4">
        <v>19296</v>
      </c>
      <c r="N78" s="4">
        <v>19065</v>
      </c>
      <c r="O78" s="4">
        <v>19763</v>
      </c>
      <c r="P78" s="4">
        <v>19031</v>
      </c>
      <c r="Q78" s="4">
        <v>21575</v>
      </c>
      <c r="R78" s="4">
        <v>20639</v>
      </c>
      <c r="S78" s="4">
        <v>19588</v>
      </c>
      <c r="T78" s="4">
        <v>19901</v>
      </c>
      <c r="U78" s="4">
        <v>20007</v>
      </c>
      <c r="V78" s="4">
        <v>19326</v>
      </c>
      <c r="W78" s="4">
        <v>19262</v>
      </c>
      <c r="X78" s="4">
        <v>18726</v>
      </c>
      <c r="Y78" s="4">
        <v>19379</v>
      </c>
      <c r="Z78" s="4">
        <v>18568</v>
      </c>
      <c r="AA78" s="4">
        <v>18881</v>
      </c>
      <c r="AB78" s="4">
        <v>18675</v>
      </c>
      <c r="AC78" s="4">
        <v>18648</v>
      </c>
      <c r="AD78" s="4">
        <v>18948</v>
      </c>
      <c r="AE78" s="4">
        <v>19632</v>
      </c>
      <c r="AF78" s="4">
        <v>20173</v>
      </c>
      <c r="AG78" s="4">
        <v>21108</v>
      </c>
      <c r="AH78" s="54">
        <v>21586</v>
      </c>
      <c r="AI78" s="54">
        <v>22652</v>
      </c>
      <c r="AJ78" s="62">
        <v>22933</v>
      </c>
      <c r="AK78" s="24">
        <f t="shared" si="21"/>
        <v>23818.267085654952</v>
      </c>
      <c r="AL78" s="24">
        <f t="shared" si="21"/>
        <v>24421.69714146409</v>
      </c>
      <c r="AM78" s="24">
        <f t="shared" si="21"/>
        <v>27546.56939147112</v>
      </c>
      <c r="AN78" s="24">
        <f t="shared" si="21"/>
        <v>28902.73424722687</v>
      </c>
      <c r="AO78" s="24">
        <f t="shared" si="21"/>
        <v>31561.98693111466</v>
      </c>
      <c r="AP78" s="24">
        <f t="shared" si="21"/>
        <v>33263.3284729002</v>
      </c>
      <c r="AQ78" s="24">
        <f t="shared" si="21"/>
        <v>34309.36559662561</v>
      </c>
      <c r="AR78" s="24">
        <f t="shared" si="21"/>
        <v>32873.67473245645</v>
      </c>
      <c r="AS78" s="24">
        <f t="shared" si="21"/>
        <v>30732.51155599354</v>
      </c>
      <c r="AT78" s="24">
        <f t="shared" si="21"/>
        <v>28963.172641243633</v>
      </c>
      <c r="AU78" s="24">
        <f t="shared" si="21"/>
        <v>28965.954066056092</v>
      </c>
      <c r="AV78" s="24">
        <f t="shared" si="21"/>
        <v>28304.4200877038</v>
      </c>
      <c r="AW78" s="24">
        <f t="shared" si="21"/>
        <v>28507.9600190237</v>
      </c>
      <c r="AX78" s="24">
        <f t="shared" si="21"/>
        <v>28978.860286963325</v>
      </c>
      <c r="AY78" s="24">
        <f t="shared" si="21"/>
        <v>28293.635299538153</v>
      </c>
      <c r="AZ78" s="24">
        <f t="shared" si="21"/>
        <v>29062.355658185206</v>
      </c>
      <c r="BA78" s="24">
        <f t="shared" si="21"/>
        <v>29275.51249755859</v>
      </c>
      <c r="BB78" s="24">
        <f t="shared" si="21"/>
        <v>28999.182316708553</v>
      </c>
      <c r="BC78" s="24">
        <f t="shared" si="21"/>
        <v>29090.602771389986</v>
      </c>
      <c r="BD78" s="24">
        <f t="shared" si="21"/>
        <v>28906.118079436575</v>
      </c>
      <c r="BE78" s="24">
        <f t="shared" si="21"/>
        <v>30160.050280651278</v>
      </c>
      <c r="BF78" s="24">
        <f t="shared" si="21"/>
        <v>30090.308436887462</v>
      </c>
      <c r="BG78" s="24">
        <f t="shared" si="21"/>
        <v>30996.94117422653</v>
      </c>
      <c r="BH78" s="24">
        <f t="shared" si="21"/>
        <v>32691.46597985739</v>
      </c>
      <c r="BI78" s="24">
        <f t="shared" si="21"/>
        <v>33600.32711401238</v>
      </c>
      <c r="BJ78" s="24">
        <f t="shared" si="21"/>
        <v>34122.79521450562</v>
      </c>
      <c r="BK78" s="24">
        <f t="shared" si="21"/>
        <v>35357.095149254</v>
      </c>
      <c r="BL78" s="24">
        <f t="shared" si="21"/>
        <v>32837.454199308195</v>
      </c>
      <c r="BM78" s="24">
        <f t="shared" si="21"/>
        <v>30776.294738973917</v>
      </c>
      <c r="BN78" s="24">
        <f t="shared" si="21"/>
        <v>29632.57914934995</v>
      </c>
      <c r="BO78" s="24"/>
      <c r="BP78" s="4"/>
      <c r="BQ78" s="42">
        <f ca="1" t="shared" si="22"/>
        <v>0.9755987173611432</v>
      </c>
      <c r="BR78" s="4"/>
      <c r="BS78" s="2">
        <v>70</v>
      </c>
      <c r="BT78" s="25">
        <f ca="1" t="shared" si="18"/>
        <v>22933</v>
      </c>
      <c r="BU78" s="22">
        <f t="shared" si="19"/>
        <v>0.4824445145682129</v>
      </c>
    </row>
    <row r="79" spans="3:76" ht="12.75">
      <c r="C79" s="1" t="s">
        <v>72</v>
      </c>
      <c r="D79" s="3">
        <f t="shared" si="17"/>
        <v>71</v>
      </c>
      <c r="E79" s="4">
        <v>18303</v>
      </c>
      <c r="F79" s="4">
        <v>18961</v>
      </c>
      <c r="G79" s="4">
        <v>19766</v>
      </c>
      <c r="H79" s="4">
        <v>19447</v>
      </c>
      <c r="I79" s="4">
        <v>19427</v>
      </c>
      <c r="J79" s="4">
        <v>19945</v>
      </c>
      <c r="K79" s="4">
        <v>19449</v>
      </c>
      <c r="L79" s="4">
        <v>19247</v>
      </c>
      <c r="M79" s="4">
        <v>18426</v>
      </c>
      <c r="N79" s="4">
        <v>18494</v>
      </c>
      <c r="O79" s="4">
        <v>18264</v>
      </c>
      <c r="P79" s="4">
        <v>18925</v>
      </c>
      <c r="Q79" s="4">
        <v>18232</v>
      </c>
      <c r="R79" s="4">
        <v>20680</v>
      </c>
      <c r="S79" s="4">
        <v>19777</v>
      </c>
      <c r="T79" s="4">
        <v>18795</v>
      </c>
      <c r="U79" s="4">
        <v>19084</v>
      </c>
      <c r="V79" s="4">
        <v>19188</v>
      </c>
      <c r="W79" s="4">
        <v>18563</v>
      </c>
      <c r="X79" s="4">
        <v>18522</v>
      </c>
      <c r="Y79" s="4">
        <v>18076</v>
      </c>
      <c r="Z79" s="4">
        <v>18689</v>
      </c>
      <c r="AA79" s="4">
        <v>17931</v>
      </c>
      <c r="AB79" s="4">
        <v>18227</v>
      </c>
      <c r="AC79" s="4">
        <v>18031</v>
      </c>
      <c r="AD79" s="4">
        <v>18059</v>
      </c>
      <c r="AE79" s="4">
        <v>18352</v>
      </c>
      <c r="AF79" s="4">
        <v>19071</v>
      </c>
      <c r="AG79" s="4">
        <v>19587</v>
      </c>
      <c r="AH79" s="54">
        <v>20516</v>
      </c>
      <c r="AI79" s="54">
        <v>20987</v>
      </c>
      <c r="AJ79" s="62">
        <v>22037</v>
      </c>
      <c r="AK79" s="24">
        <f t="shared" si="21"/>
        <v>22298.935984959928</v>
      </c>
      <c r="AL79" s="24">
        <f t="shared" si="21"/>
        <v>23159.72672636366</v>
      </c>
      <c r="AM79" s="24">
        <f t="shared" si="21"/>
        <v>23746.472820895066</v>
      </c>
      <c r="AN79" s="24">
        <f t="shared" si="21"/>
        <v>26784.946909068636</v>
      </c>
      <c r="AO79" s="24">
        <f t="shared" si="21"/>
        <v>28103.615783771023</v>
      </c>
      <c r="AP79" s="24">
        <f t="shared" si="21"/>
        <v>30689.344007982716</v>
      </c>
      <c r="AQ79" s="24">
        <f t="shared" si="21"/>
        <v>32343.645936593395</v>
      </c>
      <c r="AR79" s="24">
        <f t="shared" si="21"/>
        <v>33360.761658908166</v>
      </c>
      <c r="AS79" s="24">
        <f t="shared" si="21"/>
        <v>31964.76555398077</v>
      </c>
      <c r="AT79" s="24">
        <f t="shared" si="21"/>
        <v>29882.802417657575</v>
      </c>
      <c r="AU79" s="24">
        <f t="shared" si="21"/>
        <v>28162.383144308835</v>
      </c>
      <c r="AV79" s="24">
        <f t="shared" si="21"/>
        <v>28165.087666780382</v>
      </c>
      <c r="AW79" s="24">
        <f t="shared" si="21"/>
        <v>27521.84413845205</v>
      </c>
      <c r="AX79" s="24">
        <f t="shared" si="21"/>
        <v>27719.756487420156</v>
      </c>
      <c r="AY79" s="24">
        <f t="shared" si="21"/>
        <v>28177.63704949604</v>
      </c>
      <c r="AZ79" s="24">
        <f t="shared" si="21"/>
        <v>27511.357533955597</v>
      </c>
      <c r="BA79" s="24">
        <f t="shared" si="21"/>
        <v>28258.823895434954</v>
      </c>
      <c r="BB79" s="24">
        <f t="shared" si="21"/>
        <v>28466.08725896975</v>
      </c>
      <c r="BC79" s="24">
        <f t="shared" si="21"/>
        <v>28197.39720474713</v>
      </c>
      <c r="BD79" s="24">
        <f t="shared" si="21"/>
        <v>28286.290017142244</v>
      </c>
      <c r="BE79" s="24">
        <f t="shared" si="21"/>
        <v>28106.906057953558</v>
      </c>
      <c r="BF79" s="24">
        <f t="shared" si="21"/>
        <v>29326.168861963786</v>
      </c>
      <c r="BG79" s="24">
        <f t="shared" si="21"/>
        <v>29258.35527850055</v>
      </c>
      <c r="BH79" s="24">
        <f t="shared" si="21"/>
        <v>30139.92094246919</v>
      </c>
      <c r="BI79" s="24">
        <f t="shared" si="21"/>
        <v>31787.59460774147</v>
      </c>
      <c r="BJ79" s="24">
        <f t="shared" si="21"/>
        <v>32671.32705660295</v>
      </c>
      <c r="BK79" s="24">
        <f t="shared" si="21"/>
        <v>33179.34967584519</v>
      </c>
      <c r="BL79" s="24">
        <f t="shared" si="21"/>
        <v>34379.5230169342</v>
      </c>
      <c r="BM79" s="24">
        <f t="shared" si="21"/>
        <v>31929.546465766667</v>
      </c>
      <c r="BN79" s="24">
        <f t="shared" si="21"/>
        <v>29925.37505946184</v>
      </c>
      <c r="BO79" s="24"/>
      <c r="BP79" s="4"/>
      <c r="BQ79" s="42">
        <f ca="1" t="shared" si="22"/>
        <v>0.9723514579409552</v>
      </c>
      <c r="BR79" s="4"/>
      <c r="BS79" s="2">
        <v>71</v>
      </c>
      <c r="BT79" s="25">
        <f ca="1" t="shared" si="18"/>
        <v>22037</v>
      </c>
      <c r="BU79" s="22">
        <f t="shared" si="19"/>
        <v>0.47574534228535653</v>
      </c>
    </row>
    <row r="80" spans="3:76" ht="12.75">
      <c r="C80" s="1" t="s">
        <v>73</v>
      </c>
      <c r="D80" s="3">
        <f t="shared" si="17"/>
        <v>72</v>
      </c>
      <c r="E80" s="4">
        <v>17073</v>
      </c>
      <c r="F80" s="4">
        <v>17369</v>
      </c>
      <c r="G80" s="4">
        <v>18011</v>
      </c>
      <c r="H80" s="4">
        <v>18733</v>
      </c>
      <c r="I80" s="4">
        <v>18480</v>
      </c>
      <c r="J80" s="4">
        <v>18531</v>
      </c>
      <c r="K80" s="4">
        <v>18987</v>
      </c>
      <c r="L80" s="4">
        <v>18606</v>
      </c>
      <c r="M80" s="4">
        <v>18339</v>
      </c>
      <c r="N80" s="4">
        <v>17550</v>
      </c>
      <c r="O80" s="4">
        <v>17641</v>
      </c>
      <c r="P80" s="4">
        <v>17445</v>
      </c>
      <c r="Q80" s="4">
        <v>17976</v>
      </c>
      <c r="R80" s="4">
        <v>17434</v>
      </c>
      <c r="S80" s="4">
        <v>19728</v>
      </c>
      <c r="T80" s="4">
        <v>18863</v>
      </c>
      <c r="U80" s="4">
        <v>17955</v>
      </c>
      <c r="V80" s="4">
        <v>18166</v>
      </c>
      <c r="W80" s="4">
        <v>18319</v>
      </c>
      <c r="X80" s="4">
        <v>17805</v>
      </c>
      <c r="Y80" s="4">
        <v>17801</v>
      </c>
      <c r="Z80" s="4">
        <v>17385</v>
      </c>
      <c r="AA80" s="4">
        <v>17948</v>
      </c>
      <c r="AB80" s="4">
        <v>17229</v>
      </c>
      <c r="AC80" s="4">
        <v>17571</v>
      </c>
      <c r="AD80" s="4">
        <v>17368</v>
      </c>
      <c r="AE80" s="4">
        <v>17415</v>
      </c>
      <c r="AF80" s="4">
        <v>17779</v>
      </c>
      <c r="AG80" s="4">
        <v>18452</v>
      </c>
      <c r="AH80" s="54">
        <v>18944</v>
      </c>
      <c r="AI80" s="54">
        <v>19878</v>
      </c>
      <c r="AJ80" s="62">
        <v>20401</v>
      </c>
      <c r="AK80" s="24">
        <f t="shared" si="21"/>
        <v>21362.31797809063</v>
      </c>
      <c r="AL80" s="24">
        <f t="shared" si="21"/>
        <v>21616.23456386085</v>
      </c>
      <c r="AM80" s="24">
        <f t="shared" si="21"/>
        <v>22450.671444128715</v>
      </c>
      <c r="AN80" s="24">
        <f t="shared" si="21"/>
        <v>23019.453793984987</v>
      </c>
      <c r="AO80" s="24">
        <f t="shared" si="21"/>
        <v>25964.902341416706</v>
      </c>
      <c r="AP80" s="24">
        <f t="shared" si="21"/>
        <v>27243.199015610262</v>
      </c>
      <c r="AQ80" s="24">
        <f t="shared" si="21"/>
        <v>29749.76290954019</v>
      </c>
      <c r="AR80" s="24">
        <f t="shared" si="21"/>
        <v>31353.416938253256</v>
      </c>
      <c r="AS80" s="24">
        <f t="shared" si="21"/>
        <v>32339.39277346692</v>
      </c>
      <c r="AT80" s="24">
        <f t="shared" si="21"/>
        <v>30986.136309808753</v>
      </c>
      <c r="AU80" s="24">
        <f t="shared" si="21"/>
        <v>28967.91429516071</v>
      </c>
      <c r="AV80" s="24">
        <f t="shared" si="21"/>
        <v>27300.16716202501</v>
      </c>
      <c r="AW80" s="24">
        <f t="shared" si="21"/>
        <v>27302.78888317653</v>
      </c>
      <c r="AX80" s="24">
        <f t="shared" si="21"/>
        <v>26679.238817854628</v>
      </c>
      <c r="AY80" s="24">
        <f t="shared" si="21"/>
        <v>26871.091907224665</v>
      </c>
      <c r="AZ80" s="24">
        <f t="shared" si="21"/>
        <v>27314.954055568447</v>
      </c>
      <c r="BA80" s="24">
        <f t="shared" si="21"/>
        <v>26669.073269923254</v>
      </c>
      <c r="BB80" s="24">
        <f t="shared" si="21"/>
        <v>27393.65529523743</v>
      </c>
      <c r="BC80" s="24">
        <f t="shared" si="21"/>
        <v>27594.573109687622</v>
      </c>
      <c r="BD80" s="24">
        <f t="shared" si="21"/>
        <v>27334.109236390257</v>
      </c>
      <c r="BE80" s="24">
        <f t="shared" si="21"/>
        <v>27420.28051761507</v>
      </c>
      <c r="BF80" s="24">
        <f t="shared" si="21"/>
        <v>27246.388555172016</v>
      </c>
      <c r="BG80" s="24">
        <f t="shared" si="21"/>
        <v>28428.3225624382</v>
      </c>
      <c r="BH80" s="24">
        <f t="shared" si="21"/>
        <v>28362.585151121984</v>
      </c>
      <c r="BI80" s="24">
        <f t="shared" si="21"/>
        <v>29217.160911536954</v>
      </c>
      <c r="BJ80" s="24">
        <f t="shared" si="21"/>
        <v>30814.389606988807</v>
      </c>
      <c r="BK80" s="24">
        <f t="shared" si="21"/>
        <v>31671.06581428271</v>
      </c>
      <c r="BL80" s="24">
        <f t="shared" si="21"/>
        <v>32163.534876873582</v>
      </c>
      <c r="BM80" s="24">
        <f t="shared" si="21"/>
        <v>33326.96386181577</v>
      </c>
      <c r="BN80" s="24">
        <f t="shared" si="21"/>
        <v>30951.99548477231</v>
      </c>
      <c r="BO80" s="24"/>
      <c r="BP80" s="4"/>
      <c r="BQ80" s="42">
        <f ca="1" t="shared" si="22"/>
        <v>0.9693841257018029</v>
      </c>
      <c r="BR80" s="4"/>
      <c r="BS80" s="2">
        <v>72</v>
      </c>
      <c r="BT80" s="25">
        <f ca="1" t="shared" si="18"/>
        <v>20401</v>
      </c>
      <c r="BU80" s="22">
        <f t="shared" si="19"/>
        <v>0.46651117056550273</v>
      </c>
    </row>
    <row r="81" spans="3:76" ht="12.75">
      <c r="C81" s="1" t="s">
        <v>74</v>
      </c>
      <c r="D81" s="3">
        <f t="shared" si="17"/>
        <v>73</v>
      </c>
      <c r="E81" s="4">
        <v>15891</v>
      </c>
      <c r="F81" s="4">
        <v>16139</v>
      </c>
      <c r="G81" s="4">
        <v>16392</v>
      </c>
      <c r="H81" s="4">
        <v>17052</v>
      </c>
      <c r="I81" s="4">
        <v>17791</v>
      </c>
      <c r="J81" s="4">
        <v>17512</v>
      </c>
      <c r="K81" s="4">
        <v>17592</v>
      </c>
      <c r="L81" s="4">
        <v>18011</v>
      </c>
      <c r="M81" s="4">
        <v>17652</v>
      </c>
      <c r="N81" s="4">
        <v>17419</v>
      </c>
      <c r="O81" s="4">
        <v>16699</v>
      </c>
      <c r="P81" s="4">
        <v>16737</v>
      </c>
      <c r="Q81" s="4">
        <v>16593</v>
      </c>
      <c r="R81" s="4">
        <v>17068</v>
      </c>
      <c r="S81" s="4">
        <v>16584</v>
      </c>
      <c r="T81" s="4">
        <v>18728</v>
      </c>
      <c r="U81" s="4">
        <v>17988</v>
      </c>
      <c r="V81" s="4">
        <v>17048</v>
      </c>
      <c r="W81" s="4">
        <v>17302</v>
      </c>
      <c r="X81" s="4">
        <v>17449</v>
      </c>
      <c r="Y81" s="4">
        <v>17004</v>
      </c>
      <c r="Z81" s="4">
        <v>17007</v>
      </c>
      <c r="AA81" s="4">
        <v>16629</v>
      </c>
      <c r="AB81" s="4">
        <v>17207</v>
      </c>
      <c r="AC81" s="4">
        <v>16526</v>
      </c>
      <c r="AD81" s="4">
        <v>16821</v>
      </c>
      <c r="AE81" s="4">
        <v>16710</v>
      </c>
      <c r="AF81" s="4">
        <v>16770</v>
      </c>
      <c r="AG81" s="4">
        <v>17104</v>
      </c>
      <c r="AH81" s="54">
        <v>17834</v>
      </c>
      <c r="AI81" s="54">
        <v>18315</v>
      </c>
      <c r="AJ81" s="62">
        <v>19250</v>
      </c>
      <c r="AK81" s="24">
        <f t="shared" si="21"/>
        <v>19732.607851814082</v>
      </c>
      <c r="AL81" s="24">
        <f t="shared" si="21"/>
        <v>20662.430442989084</v>
      </c>
      <c r="AM81" s="24">
        <f t="shared" si="21"/>
        <v>20908.028032032526</v>
      </c>
      <c r="AN81" s="24">
        <f t="shared" si="21"/>
        <v>21715.126494628326</v>
      </c>
      <c r="AO81" s="24">
        <f t="shared" si="21"/>
        <v>22265.27399047398</v>
      </c>
      <c r="AP81" s="24">
        <f t="shared" si="21"/>
        <v>25114.221646675418</v>
      </c>
      <c r="AQ81" s="24">
        <f t="shared" si="21"/>
        <v>26350.637851280073</v>
      </c>
      <c r="AR81" s="24">
        <f t="shared" si="21"/>
        <v>28775.07990678889</v>
      </c>
      <c r="AS81" s="24">
        <f t="shared" si="21"/>
        <v>30326.193875642217</v>
      </c>
      <c r="AT81" s="24">
        <f t="shared" si="21"/>
        <v>31279.86646559546</v>
      </c>
      <c r="AU81" s="24">
        <f t="shared" si="21"/>
        <v>29970.946357742938</v>
      </c>
      <c r="AV81" s="24">
        <f t="shared" si="21"/>
        <v>28018.846775715192</v>
      </c>
      <c r="AW81" s="24">
        <f t="shared" si="21"/>
        <v>26405.739566551234</v>
      </c>
      <c r="AX81" s="24">
        <f t="shared" si="21"/>
        <v>26408.275392999927</v>
      </c>
      <c r="AY81" s="24">
        <f t="shared" si="21"/>
        <v>25805.154520740223</v>
      </c>
      <c r="AZ81" s="24">
        <f t="shared" si="21"/>
        <v>25990.721982026338</v>
      </c>
      <c r="BA81" s="24">
        <f t="shared" si="21"/>
        <v>26420.042001316157</v>
      </c>
      <c r="BB81" s="24">
        <f t="shared" si="21"/>
        <v>25795.322023758283</v>
      </c>
      <c r="BC81" s="24">
        <f t="shared" si="21"/>
        <v>26496.164774701756</v>
      </c>
      <c r="BD81" s="24">
        <f t="shared" si="21"/>
        <v>26690.499976063908</v>
      </c>
      <c r="BE81" s="24">
        <f t="shared" si="21"/>
        <v>26438.569606408422</v>
      </c>
      <c r="BF81" s="24">
        <f t="shared" si="21"/>
        <v>26521.917682507516</v>
      </c>
      <c r="BG81" s="24">
        <f t="shared" si="21"/>
        <v>26353.722892866266</v>
      </c>
      <c r="BH81" s="24">
        <f t="shared" si="21"/>
        <v>27496.933533134234</v>
      </c>
      <c r="BI81" s="24">
        <f t="shared" si="21"/>
        <v>27433.349857888104</v>
      </c>
      <c r="BJ81" s="24">
        <f t="shared" si="21"/>
        <v>28259.92739624085</v>
      </c>
      <c r="BK81" s="24">
        <f t="shared" si="21"/>
        <v>29804.826543195217</v>
      </c>
      <c r="BL81" s="24">
        <f t="shared" si="21"/>
        <v>30633.435712084487</v>
      </c>
      <c r="BM81" s="24">
        <f t="shared" si="21"/>
        <v>31109.77015114415</v>
      </c>
      <c r="BN81" s="24">
        <f t="shared" si="21"/>
        <v>32235.082043860108</v>
      </c>
      <c r="BO81" s="24"/>
      <c r="BP81" s="4"/>
      <c r="BQ81" s="42">
        <f ca="1" t="shared" si="22"/>
        <v>0.9672372850259342</v>
      </c>
      <c r="BR81" s="4"/>
      <c r="BS81" s="2">
        <v>73</v>
      </c>
      <c r="BT81" s="25">
        <f ca="1" t="shared" si="18"/>
        <v>19250</v>
      </c>
      <c r="BU81" s="22">
        <f t="shared" si="19"/>
        <v>0.46851802273225107</v>
      </c>
    </row>
    <row r="82" spans="3:76" ht="12.75">
      <c r="C82" s="1" t="s">
        <v>75</v>
      </c>
      <c r="D82" s="3">
        <f t="shared" si="17"/>
        <v>74</v>
      </c>
      <c r="E82" s="4">
        <v>14747</v>
      </c>
      <c r="F82" s="4">
        <v>14957</v>
      </c>
      <c r="G82" s="4">
        <v>15174</v>
      </c>
      <c r="H82" s="4">
        <v>15445</v>
      </c>
      <c r="I82" s="4">
        <v>15999</v>
      </c>
      <c r="J82" s="4">
        <v>16752</v>
      </c>
      <c r="K82" s="4">
        <v>16550</v>
      </c>
      <c r="L82" s="4">
        <v>16577</v>
      </c>
      <c r="M82" s="4">
        <v>16999</v>
      </c>
      <c r="N82" s="4">
        <v>16730</v>
      </c>
      <c r="O82" s="4">
        <v>16518</v>
      </c>
      <c r="P82" s="4">
        <v>15822</v>
      </c>
      <c r="Q82" s="4">
        <v>15827</v>
      </c>
      <c r="R82" s="4">
        <v>15686</v>
      </c>
      <c r="S82" s="4">
        <v>16164</v>
      </c>
      <c r="T82" s="4">
        <v>15640</v>
      </c>
      <c r="U82" s="4">
        <v>17685</v>
      </c>
      <c r="V82" s="4">
        <v>17013</v>
      </c>
      <c r="W82" s="4">
        <v>16090</v>
      </c>
      <c r="X82" s="4">
        <v>16404</v>
      </c>
      <c r="Y82" s="4">
        <v>16613</v>
      </c>
      <c r="Z82" s="4">
        <v>16177</v>
      </c>
      <c r="AA82" s="4">
        <v>16213</v>
      </c>
      <c r="AB82" s="4">
        <v>15842</v>
      </c>
      <c r="AC82" s="4">
        <v>16435</v>
      </c>
      <c r="AD82" s="4">
        <v>15825</v>
      </c>
      <c r="AE82" s="4">
        <v>16098</v>
      </c>
      <c r="AF82" s="4">
        <v>15997</v>
      </c>
      <c r="AG82" s="4">
        <v>16085</v>
      </c>
      <c r="AH82" s="54">
        <v>16450</v>
      </c>
      <c r="AI82" s="54">
        <v>17192</v>
      </c>
      <c r="AJ82" s="62">
        <v>17659</v>
      </c>
      <c r="AK82" s="24">
        <f t="shared" si="21"/>
        <v>18543.826840908616</v>
      </c>
      <c r="AL82" s="24">
        <f t="shared" si="21"/>
        <v>19008.730551875018</v>
      </c>
      <c r="AM82" s="24">
        <f t="shared" si="21"/>
        <v>19904.443233616017</v>
      </c>
      <c r="AN82" s="24">
        <f t="shared" si="21"/>
        <v>20141.031242123354</v>
      </c>
      <c r="AO82" s="24">
        <f t="shared" si="21"/>
        <v>20918.521846483876</v>
      </c>
      <c r="AP82" s="24">
        <f t="shared" si="21"/>
        <v>21448.487555570697</v>
      </c>
      <c r="AQ82" s="24">
        <f t="shared" si="21"/>
        <v>24192.923504423263</v>
      </c>
      <c r="AR82" s="24">
        <f t="shared" si="21"/>
        <v>25383.982621383377</v>
      </c>
      <c r="AS82" s="24">
        <f t="shared" si="21"/>
        <v>27719.485668820886</v>
      </c>
      <c r="AT82" s="24">
        <f t="shared" si="21"/>
        <v>29213.698076557543</v>
      </c>
      <c r="AU82" s="24">
        <f t="shared" si="21"/>
        <v>30132.385836090725</v>
      </c>
      <c r="AV82" s="24">
        <f t="shared" si="21"/>
        <v>28871.482572267316</v>
      </c>
      <c r="AW82" s="24">
        <f t="shared" si="21"/>
        <v>26990.9944358864</v>
      </c>
      <c r="AX82" s="24">
        <f t="shared" si="21"/>
        <v>25437.062967701582</v>
      </c>
      <c r="AY82" s="24">
        <f t="shared" si="21"/>
        <v>25439.505769081487</v>
      </c>
      <c r="AZ82" s="24">
        <f t="shared" si="21"/>
        <v>24858.50997586997</v>
      </c>
      <c r="BA82" s="24">
        <f t="shared" si="21"/>
        <v>25037.270021033437</v>
      </c>
      <c r="BB82" s="24">
        <f t="shared" si="21"/>
        <v>25450.840727373485</v>
      </c>
      <c r="BC82" s="24">
        <f t="shared" si="21"/>
        <v>24849.03817735325</v>
      </c>
      <c r="BD82" s="24">
        <f t="shared" si="21"/>
        <v>25524.170988584512</v>
      </c>
      <c r="BE82" s="24">
        <f t="shared" si="21"/>
        <v>25711.377135241804</v>
      </c>
      <c r="BF82" s="24">
        <f t="shared" si="21"/>
        <v>25468.688659872587</v>
      </c>
      <c r="BG82" s="24">
        <f t="shared" si="21"/>
        <v>25548.97916848061</v>
      </c>
      <c r="BH82" s="24">
        <f t="shared" si="21"/>
        <v>25386.954490316955</v>
      </c>
      <c r="BI82" s="24">
        <f t="shared" si="21"/>
        <v>26488.227225683888</v>
      </c>
      <c r="BJ82" s="24">
        <f t="shared" si="21"/>
        <v>26426.976074324262</v>
      </c>
      <c r="BK82" s="24">
        <f t="shared" si="21"/>
        <v>27223.23117779428</v>
      </c>
      <c r="BL82" s="24">
        <f t="shared" si="21"/>
        <v>28711.456750146965</v>
      </c>
      <c r="BM82" s="24">
        <f t="shared" si="21"/>
        <v>29509.66895516888</v>
      </c>
      <c r="BN82" s="24">
        <f t="shared" si="21"/>
        <v>29968.529389261537</v>
      </c>
      <c r="BO82" s="24"/>
      <c r="BP82" s="4"/>
      <c r="BQ82" s="42">
        <f ca="1" t="shared" si="22"/>
        <v>0.9633156800472009</v>
      </c>
      <c r="BR82" s="4"/>
      <c r="BS82" s="2">
        <v>74</v>
      </c>
      <c r="BT82" s="25">
        <f ca="1" t="shared" si="18"/>
        <v>17659</v>
      </c>
      <c r="BU82" s="22">
        <f t="shared" si="19"/>
        <v>0.4623501073467037</v>
      </c>
    </row>
    <row r="83" spans="3:76" ht="12.75">
      <c r="C83" s="1" t="s">
        <v>76</v>
      </c>
      <c r="D83" s="3">
        <f t="shared" si="17"/>
        <v>75</v>
      </c>
      <c r="E83" s="4">
        <v>13515</v>
      </c>
      <c r="F83" s="4">
        <v>13800</v>
      </c>
      <c r="G83" s="4">
        <v>13961</v>
      </c>
      <c r="H83" s="4">
        <v>14186</v>
      </c>
      <c r="I83" s="4">
        <v>14490</v>
      </c>
      <c r="J83" s="4">
        <v>14933</v>
      </c>
      <c r="K83" s="4">
        <v>15701</v>
      </c>
      <c r="L83" s="4">
        <v>15535</v>
      </c>
      <c r="M83" s="4">
        <v>15562</v>
      </c>
      <c r="N83" s="4">
        <v>15970</v>
      </c>
      <c r="O83" s="4">
        <v>15765</v>
      </c>
      <c r="P83" s="4">
        <v>15566</v>
      </c>
      <c r="Q83" s="4">
        <v>14887</v>
      </c>
      <c r="R83" s="4">
        <v>14853</v>
      </c>
      <c r="S83" s="4">
        <v>14773</v>
      </c>
      <c r="T83" s="4">
        <v>15223</v>
      </c>
      <c r="U83" s="4">
        <v>14716</v>
      </c>
      <c r="V83" s="4">
        <v>16589</v>
      </c>
      <c r="W83" s="4">
        <v>16049</v>
      </c>
      <c r="X83" s="4">
        <v>15205</v>
      </c>
      <c r="Y83" s="4">
        <v>15448</v>
      </c>
      <c r="Z83" s="4">
        <v>15733</v>
      </c>
      <c r="AA83" s="4">
        <v>15358</v>
      </c>
      <c r="AB83" s="4">
        <v>15402</v>
      </c>
      <c r="AC83" s="4">
        <v>15026</v>
      </c>
      <c r="AD83" s="4">
        <v>15622</v>
      </c>
      <c r="AE83" s="4">
        <v>15100</v>
      </c>
      <c r="AF83" s="4">
        <v>15315</v>
      </c>
      <c r="AG83" s="4">
        <v>15266</v>
      </c>
      <c r="AH83" s="54">
        <v>15393</v>
      </c>
      <c r="AI83" s="54">
        <v>15807</v>
      </c>
      <c r="AJ83" s="62">
        <v>16478</v>
      </c>
      <c r="AK83" s="24">
        <f t="shared" si="21"/>
        <v>16931.210573482003</v>
      </c>
      <c r="AL83" s="24">
        <f t="shared" si="21"/>
        <v>17779.570591857486</v>
      </c>
      <c r="AM83" s="24">
        <f t="shared" si="21"/>
        <v>18225.313987676353</v>
      </c>
      <c r="AN83" s="24">
        <f t="shared" si="21"/>
        <v>19084.111203141278</v>
      </c>
      <c r="AO83" s="24">
        <f t="shared" si="21"/>
        <v>19310.94858867831</v>
      </c>
      <c r="AP83" s="24">
        <f t="shared" si="21"/>
        <v>20056.396073888787</v>
      </c>
      <c r="AQ83" s="24">
        <f t="shared" si="21"/>
        <v>20564.520034321067</v>
      </c>
      <c r="AR83" s="24">
        <f t="shared" si="21"/>
        <v>23195.84813644784</v>
      </c>
      <c r="AS83" s="24">
        <f t="shared" si="21"/>
        <v>24337.819522976934</v>
      </c>
      <c r="AT83" s="24">
        <f t="shared" si="21"/>
        <v>26577.06828514769</v>
      </c>
      <c r="AU83" s="24">
        <f t="shared" si="21"/>
        <v>28009.698950355167</v>
      </c>
      <c r="AV83" s="24">
        <f t="shared" si="21"/>
        <v>28890.524359944426</v>
      </c>
      <c r="AW83" s="24">
        <f t="shared" si="21"/>
        <v>27681.58734920855</v>
      </c>
      <c r="AX83" s="24">
        <f t="shared" si="21"/>
        <v>25878.60073513074</v>
      </c>
      <c r="AY83" s="24">
        <f t="shared" si="21"/>
        <v>24388.712241750753</v>
      </c>
      <c r="AZ83" s="24">
        <f t="shared" si="21"/>
        <v>24391.054366704167</v>
      </c>
      <c r="BA83" s="24">
        <f t="shared" si="21"/>
        <v>23834.003451183955</v>
      </c>
      <c r="BB83" s="24">
        <f t="shared" si="21"/>
        <v>24005.396166897634</v>
      </c>
      <c r="BC83" s="24">
        <f t="shared" si="21"/>
        <v>24401.922171544953</v>
      </c>
      <c r="BD83" s="24">
        <f t="shared" si="21"/>
        <v>23824.92201875878</v>
      </c>
      <c r="BE83" s="24">
        <f t="shared" si="21"/>
        <v>24472.230235080395</v>
      </c>
      <c r="BF83" s="24">
        <f t="shared" si="21"/>
        <v>24651.720958773964</v>
      </c>
      <c r="BG83" s="24">
        <f t="shared" si="21"/>
        <v>24419.034528045526</v>
      </c>
      <c r="BH83" s="24">
        <f t="shared" si="21"/>
        <v>24496.015982731205</v>
      </c>
      <c r="BI83" s="24">
        <f t="shared" si="21"/>
        <v>24340.668910751505</v>
      </c>
      <c r="BJ83" s="24">
        <f t="shared" si="21"/>
        <v>25396.554327894723</v>
      </c>
      <c r="BK83" s="24">
        <f t="shared" si="21"/>
        <v>25337.827551659488</v>
      </c>
      <c r="BL83" s="24">
        <f t="shared" si="21"/>
        <v>26101.26618505099</v>
      </c>
      <c r="BM83" s="24">
        <f t="shared" si="21"/>
        <v>27528.156753392577</v>
      </c>
      <c r="BN83" s="24">
        <f t="shared" si="21"/>
        <v>28293.471829305676</v>
      </c>
      <c r="BO83" s="24"/>
      <c r="BP83" s="4"/>
      <c r="BQ83" s="42">
        <f ca="1" t="shared" si="22"/>
        <v>0.9587864869744608</v>
      </c>
      <c r="BR83" s="4"/>
      <c r="BS83" s="2">
        <v>75</v>
      </c>
      <c r="BT83" s="25">
        <f ca="1" t="shared" si="18"/>
        <v>16478</v>
      </c>
      <c r="BU83" s="22">
        <f t="shared" si="19"/>
        <v>0.4556213017751479</v>
      </c>
    </row>
    <row r="84" spans="3:76" ht="12.75">
      <c r="C84" s="1" t="s">
        <v>77</v>
      </c>
      <c r="D84" s="3">
        <f t="shared" si="17"/>
        <v>76</v>
      </c>
      <c r="E84" s="4">
        <v>12660</v>
      </c>
      <c r="F84" s="4">
        <v>12560</v>
      </c>
      <c r="G84" s="4">
        <v>12849</v>
      </c>
      <c r="H84" s="4">
        <v>12986</v>
      </c>
      <c r="I84" s="4">
        <v>13199</v>
      </c>
      <c r="J84" s="4">
        <v>13496</v>
      </c>
      <c r="K84" s="4">
        <v>13875</v>
      </c>
      <c r="L84" s="4">
        <v>14601</v>
      </c>
      <c r="M84" s="4">
        <v>14524</v>
      </c>
      <c r="N84" s="4">
        <v>14549</v>
      </c>
      <c r="O84" s="4">
        <v>14910</v>
      </c>
      <c r="P84" s="4">
        <v>14764</v>
      </c>
      <c r="Q84" s="4">
        <v>14549</v>
      </c>
      <c r="R84" s="4">
        <v>13955</v>
      </c>
      <c r="S84" s="4">
        <v>13922</v>
      </c>
      <c r="T84" s="4">
        <v>13723</v>
      </c>
      <c r="U84" s="4">
        <v>14265</v>
      </c>
      <c r="V84" s="4">
        <v>13765</v>
      </c>
      <c r="W84" s="4">
        <v>15566</v>
      </c>
      <c r="X84" s="4">
        <v>15058</v>
      </c>
      <c r="Y84" s="4">
        <v>14266</v>
      </c>
      <c r="Z84" s="4">
        <v>14534</v>
      </c>
      <c r="AA84" s="4">
        <v>14862</v>
      </c>
      <c r="AB84" s="4">
        <v>14541</v>
      </c>
      <c r="AC84" s="4">
        <v>14589</v>
      </c>
      <c r="AD84" s="4">
        <v>14241</v>
      </c>
      <c r="AE84" s="4">
        <v>14822</v>
      </c>
      <c r="AF84" s="4">
        <v>14403</v>
      </c>
      <c r="AG84" s="4">
        <v>14531</v>
      </c>
      <c r="AH84" s="54">
        <v>14537</v>
      </c>
      <c r="AI84" s="54">
        <v>14700</v>
      </c>
      <c r="AJ84" s="62">
        <v>15085</v>
      </c>
      <c r="AK84" s="24">
        <f t="shared" si="21"/>
        <v>15717.542457597152</v>
      </c>
      <c r="AL84" s="24">
        <f t="shared" si="21"/>
        <v>16149.837422455468</v>
      </c>
      <c r="AM84" s="24">
        <f t="shared" si="21"/>
        <v>16959.045737065528</v>
      </c>
      <c r="AN84" s="24">
        <f t="shared" si="21"/>
        <v>17384.218133532122</v>
      </c>
      <c r="AO84" s="24">
        <f t="shared" si="21"/>
        <v>18203.381969952574</v>
      </c>
      <c r="AP84" s="24">
        <f t="shared" si="21"/>
        <v>18419.75083984872</v>
      </c>
      <c r="AQ84" s="24">
        <f t="shared" si="21"/>
        <v>19130.796021224167</v>
      </c>
      <c r="AR84" s="24">
        <f t="shared" si="21"/>
        <v>19615.470127415258</v>
      </c>
      <c r="AS84" s="24">
        <f t="shared" si="21"/>
        <v>22125.362782169843</v>
      </c>
      <c r="AT84" s="24">
        <f t="shared" si="21"/>
        <v>23214.632338738124</v>
      </c>
      <c r="AU84" s="24">
        <f t="shared" si="21"/>
        <v>25350.54006373756</v>
      </c>
      <c r="AV84" s="24">
        <f t="shared" si="21"/>
        <v>26717.055011331577</v>
      </c>
      <c r="AW84" s="24">
        <f t="shared" si="21"/>
        <v>27557.23044360185</v>
      </c>
      <c r="AX84" s="24">
        <f t="shared" si="21"/>
        <v>26404.08571761558</v>
      </c>
      <c r="AY84" s="24">
        <f t="shared" si="21"/>
        <v>24684.306699697918</v>
      </c>
      <c r="AZ84" s="24">
        <f t="shared" si="21"/>
        <v>23263.176365204326</v>
      </c>
      <c r="BA84" s="24">
        <f t="shared" si="21"/>
        <v>23265.410401397814</v>
      </c>
      <c r="BB84" s="24">
        <f t="shared" si="21"/>
        <v>22734.067312689698</v>
      </c>
      <c r="BC84" s="24">
        <f t="shared" si="21"/>
        <v>22897.55027701502</v>
      </c>
      <c r="BD84" s="24">
        <f t="shared" si="21"/>
        <v>23275.776658468207</v>
      </c>
      <c r="BE84" s="24">
        <f t="shared" si="21"/>
        <v>22725.404987181842</v>
      </c>
      <c r="BF84" s="24">
        <f t="shared" si="21"/>
        <v>23342.840014077487</v>
      </c>
      <c r="BG84" s="24">
        <f t="shared" si="21"/>
        <v>23514.047264374763</v>
      </c>
      <c r="BH84" s="24">
        <f t="shared" si="21"/>
        <v>23292.099281956936</v>
      </c>
      <c r="BI84" s="24">
        <f t="shared" si="21"/>
        <v>23365.528052588674</v>
      </c>
      <c r="BJ84" s="24">
        <f t="shared" si="21"/>
        <v>23217.350227639992</v>
      </c>
      <c r="BK84" s="24">
        <f aca="true" t="shared" si="23" ref="AJ84:BN92">BJ83*$BQ84</f>
        <v>24224.506671037627</v>
      </c>
      <c r="BL84" s="24">
        <f t="shared" si="23"/>
        <v>24168.490127836078</v>
      </c>
      <c r="BM84" s="24">
        <f t="shared" si="23"/>
        <v>24896.69616825973</v>
      </c>
      <c r="BN84" s="24">
        <f t="shared" si="23"/>
        <v>26257.735923706616</v>
      </c>
      <c r="BO84" s="24"/>
      <c r="BP84" s="4"/>
      <c r="BQ84" s="42">
        <f ca="1" t="shared" si="22"/>
        <v>0.9538501309380478</v>
      </c>
      <c r="BR84" s="4"/>
      <c r="BS84" s="2">
        <v>76</v>
      </c>
      <c r="BT84" s="25">
        <f ca="1" t="shared" si="18"/>
        <v>15085</v>
      </c>
      <c r="BU84" s="22">
        <f t="shared" si="19"/>
        <v>0.45194439451135476</v>
      </c>
    </row>
    <row r="85" spans="3:76" ht="12.75">
      <c r="C85" s="1" t="s">
        <v>78</v>
      </c>
      <c r="D85" s="3">
        <f t="shared" si="17"/>
        <v>77</v>
      </c>
      <c r="E85" s="4">
        <v>11390</v>
      </c>
      <c r="F85" s="4">
        <v>11667</v>
      </c>
      <c r="G85" s="4">
        <v>11555</v>
      </c>
      <c r="H85" s="4">
        <v>11845</v>
      </c>
      <c r="I85" s="4">
        <v>12017</v>
      </c>
      <c r="J85" s="4">
        <v>12161</v>
      </c>
      <c r="K85" s="4">
        <v>12479</v>
      </c>
      <c r="L85" s="4">
        <v>12901</v>
      </c>
      <c r="M85" s="4">
        <v>13496</v>
      </c>
      <c r="N85" s="4">
        <v>13506</v>
      </c>
      <c r="O85" s="4">
        <v>13550</v>
      </c>
      <c r="P85" s="4">
        <v>13794</v>
      </c>
      <c r="Q85" s="4">
        <v>13661</v>
      </c>
      <c r="R85" s="4">
        <v>13545</v>
      </c>
      <c r="S85" s="4">
        <v>13018</v>
      </c>
      <c r="T85" s="4">
        <v>12923</v>
      </c>
      <c r="U85" s="4">
        <v>12760</v>
      </c>
      <c r="V85" s="4">
        <v>13242</v>
      </c>
      <c r="W85" s="4">
        <v>12811</v>
      </c>
      <c r="X85" s="4">
        <v>14542</v>
      </c>
      <c r="Y85" s="4">
        <v>14093</v>
      </c>
      <c r="Z85" s="4">
        <v>13350</v>
      </c>
      <c r="AA85" s="4">
        <v>13595</v>
      </c>
      <c r="AB85" s="4">
        <v>13963</v>
      </c>
      <c r="AC85" s="4">
        <v>13620</v>
      </c>
      <c r="AD85" s="4">
        <v>13722</v>
      </c>
      <c r="AE85" s="4">
        <v>13435</v>
      </c>
      <c r="AF85" s="4">
        <v>14029</v>
      </c>
      <c r="AG85" s="4">
        <v>13630</v>
      </c>
      <c r="AH85" s="54">
        <v>13773</v>
      </c>
      <c r="AI85" s="54">
        <v>13782</v>
      </c>
      <c r="AJ85" s="62">
        <v>13990</v>
      </c>
      <c r="AK85" s="24">
        <f t="shared" si="23"/>
        <v>14318.681516808809</v>
      </c>
      <c r="AL85" s="24">
        <f t="shared" si="23"/>
        <v>14919.09079729891</v>
      </c>
      <c r="AM85" s="24">
        <f t="shared" si="23"/>
        <v>15329.42516409548</v>
      </c>
      <c r="AN85" s="24">
        <f t="shared" si="23"/>
        <v>16097.525670403407</v>
      </c>
      <c r="AO85" s="24">
        <f t="shared" si="23"/>
        <v>16501.0992955107</v>
      </c>
      <c r="AP85" s="24">
        <f t="shared" si="23"/>
        <v>17278.649582802165</v>
      </c>
      <c r="AQ85" s="24">
        <f t="shared" si="23"/>
        <v>17484.026907177024</v>
      </c>
      <c r="AR85" s="24">
        <f t="shared" si="23"/>
        <v>18158.950970562943</v>
      </c>
      <c r="AS85" s="24">
        <f t="shared" si="23"/>
        <v>18619.003616634815</v>
      </c>
      <c r="AT85" s="24">
        <f t="shared" si="23"/>
        <v>21001.393644132902</v>
      </c>
      <c r="AU85" s="24">
        <f t="shared" si="23"/>
        <v>22035.328272336865</v>
      </c>
      <c r="AV85" s="24">
        <f t="shared" si="23"/>
        <v>24062.731816490566</v>
      </c>
      <c r="AW85" s="24">
        <f t="shared" si="23"/>
        <v>25359.827760975644</v>
      </c>
      <c r="AX85" s="24">
        <f t="shared" si="23"/>
        <v>26157.322254374732</v>
      </c>
      <c r="AY85" s="24">
        <f t="shared" si="23"/>
        <v>25062.757317405216</v>
      </c>
      <c r="AZ85" s="24">
        <f t="shared" si="23"/>
        <v>23430.343128684417</v>
      </c>
      <c r="BA85" s="24">
        <f t="shared" si="23"/>
        <v>22081.40626070366</v>
      </c>
      <c r="BB85" s="24">
        <f t="shared" si="23"/>
        <v>22083.52680778696</v>
      </c>
      <c r="BC85" s="24">
        <f t="shared" si="23"/>
        <v>21579.175965004793</v>
      </c>
      <c r="BD85" s="24">
        <f t="shared" si="23"/>
        <v>21734.353989505827</v>
      </c>
      <c r="BE85" s="24">
        <f t="shared" si="23"/>
        <v>22093.366458666133</v>
      </c>
      <c r="BF85" s="24">
        <f t="shared" si="23"/>
        <v>21570.9536859102</v>
      </c>
      <c r="BG85" s="24">
        <f t="shared" si="23"/>
        <v>22157.02299366234</v>
      </c>
      <c r="BH85" s="24">
        <f t="shared" si="23"/>
        <v>22319.532910160535</v>
      </c>
      <c r="BI85" s="24">
        <f t="shared" si="23"/>
        <v>22108.8598923588</v>
      </c>
      <c r="BJ85" s="24">
        <f t="shared" si="23"/>
        <v>22178.558479090432</v>
      </c>
      <c r="BK85" s="24">
        <f t="shared" si="23"/>
        <v>22037.90809239546</v>
      </c>
      <c r="BL85" s="24">
        <f t="shared" si="23"/>
        <v>22993.900956208032</v>
      </c>
      <c r="BM85" s="24">
        <f t="shared" si="23"/>
        <v>22940.7300551954</v>
      </c>
      <c r="BN85" s="24">
        <f t="shared" si="23"/>
        <v>23631.94320544019</v>
      </c>
      <c r="BO85" s="24"/>
      <c r="BP85" s="4"/>
      <c r="BQ85" s="42">
        <f ca="1" t="shared" si="22"/>
        <v>0.9491999679687643</v>
      </c>
      <c r="BR85" s="4"/>
      <c r="BS85" s="2">
        <v>77</v>
      </c>
      <c r="BT85" s="25">
        <f ca="1" t="shared" si="18"/>
        <v>13990</v>
      </c>
      <c r="BU85" s="22">
        <f t="shared" si="19"/>
        <v>0.4389983682691101</v>
      </c>
    </row>
    <row r="86" spans="3:76" ht="12.75">
      <c r="C86" s="1" t="s">
        <v>79</v>
      </c>
      <c r="D86" s="3">
        <f t="shared" si="17"/>
        <v>78</v>
      </c>
      <c r="E86" s="4">
        <v>10176</v>
      </c>
      <c r="F86" s="4">
        <v>10430</v>
      </c>
      <c r="G86" s="4">
        <v>10684</v>
      </c>
      <c r="H86" s="4">
        <v>10534</v>
      </c>
      <c r="I86" s="4">
        <v>10859</v>
      </c>
      <c r="J86" s="4">
        <v>11047</v>
      </c>
      <c r="K86" s="4">
        <v>11157</v>
      </c>
      <c r="L86" s="4">
        <v>11431</v>
      </c>
      <c r="M86" s="4">
        <v>11825</v>
      </c>
      <c r="N86" s="4">
        <v>12483</v>
      </c>
      <c r="O86" s="4">
        <v>12457</v>
      </c>
      <c r="P86" s="4">
        <v>12477</v>
      </c>
      <c r="Q86" s="4">
        <v>12704</v>
      </c>
      <c r="R86" s="4">
        <v>12656</v>
      </c>
      <c r="S86" s="4">
        <v>12499</v>
      </c>
      <c r="T86" s="4">
        <v>11973</v>
      </c>
      <c r="U86" s="4">
        <v>11992</v>
      </c>
      <c r="V86" s="4">
        <v>11771</v>
      </c>
      <c r="W86" s="4">
        <v>12195</v>
      </c>
      <c r="X86" s="4">
        <v>11849</v>
      </c>
      <c r="Y86" s="4">
        <v>13510</v>
      </c>
      <c r="Z86" s="4">
        <v>13101</v>
      </c>
      <c r="AA86" s="4">
        <v>12445</v>
      </c>
      <c r="AB86" s="4">
        <v>12632</v>
      </c>
      <c r="AC86" s="4">
        <v>13040</v>
      </c>
      <c r="AD86" s="4">
        <v>12711</v>
      </c>
      <c r="AE86" s="4">
        <v>12844</v>
      </c>
      <c r="AF86" s="4">
        <v>12569</v>
      </c>
      <c r="AG86" s="4">
        <v>13175</v>
      </c>
      <c r="AH86" s="54">
        <v>12901</v>
      </c>
      <c r="AI86" s="54">
        <v>12962</v>
      </c>
      <c r="AJ86" s="62">
        <v>12984</v>
      </c>
      <c r="AK86" s="24">
        <f t="shared" si="23"/>
        <v>13195.974732837018</v>
      </c>
      <c r="AL86" s="24">
        <f t="shared" si="23"/>
        <v>13506.00139409217</v>
      </c>
      <c r="AM86" s="24">
        <f t="shared" si="23"/>
        <v>14072.333466623137</v>
      </c>
      <c r="AN86" s="24">
        <f t="shared" si="23"/>
        <v>14459.378637192274</v>
      </c>
      <c r="AO86" s="24">
        <f t="shared" si="23"/>
        <v>15183.884346521703</v>
      </c>
      <c r="AP86" s="24">
        <f t="shared" si="23"/>
        <v>15564.552492322653</v>
      </c>
      <c r="AQ86" s="24">
        <f t="shared" si="23"/>
        <v>16297.971644903664</v>
      </c>
      <c r="AR86" s="24">
        <f t="shared" si="23"/>
        <v>16491.692444270946</v>
      </c>
      <c r="AS86" s="24">
        <f t="shared" si="23"/>
        <v>17128.310091663676</v>
      </c>
      <c r="AT86" s="24">
        <f t="shared" si="23"/>
        <v>17562.251699479202</v>
      </c>
      <c r="AU86" s="24">
        <f t="shared" si="23"/>
        <v>19809.42529537825</v>
      </c>
      <c r="AV86" s="24">
        <f t="shared" si="23"/>
        <v>20784.677277450068</v>
      </c>
      <c r="AW86" s="24">
        <f t="shared" si="23"/>
        <v>22697.01222683652</v>
      </c>
      <c r="AX86" s="24">
        <f t="shared" si="23"/>
        <v>23920.489375477726</v>
      </c>
      <c r="AY86" s="24">
        <f t="shared" si="23"/>
        <v>24672.72076822047</v>
      </c>
      <c r="AZ86" s="24">
        <f t="shared" si="23"/>
        <v>23640.279649442837</v>
      </c>
      <c r="BA86" s="24">
        <f t="shared" si="23"/>
        <v>22100.515790408936</v>
      </c>
      <c r="BB86" s="24">
        <f t="shared" si="23"/>
        <v>20828.140034435644</v>
      </c>
      <c r="BC86" s="24">
        <f t="shared" si="23"/>
        <v>20830.140226410695</v>
      </c>
      <c r="BD86" s="24">
        <f t="shared" si="23"/>
        <v>20354.414638287857</v>
      </c>
      <c r="BE86" s="24">
        <f t="shared" si="23"/>
        <v>20500.785280918823</v>
      </c>
      <c r="BF86" s="24">
        <f t="shared" si="23"/>
        <v>20839.42141185612</v>
      </c>
      <c r="BG86" s="24">
        <f t="shared" si="23"/>
        <v>20346.659028053506</v>
      </c>
      <c r="BH86" s="24">
        <f t="shared" si="23"/>
        <v>20899.46501638721</v>
      </c>
      <c r="BI86" s="24">
        <f t="shared" si="23"/>
        <v>21052.751417526997</v>
      </c>
      <c r="BJ86" s="24">
        <f t="shared" si="23"/>
        <v>20854.035490450355</v>
      </c>
      <c r="BK86" s="24">
        <f t="shared" si="23"/>
        <v>20919.778220216263</v>
      </c>
      <c r="BL86" s="24">
        <f t="shared" si="23"/>
        <v>20787.110675613647</v>
      </c>
      <c r="BM86" s="24">
        <f t="shared" si="23"/>
        <v>21688.84460525219</v>
      </c>
      <c r="BN86" s="24">
        <f t="shared" si="23"/>
        <v>21638.691505446266</v>
      </c>
      <c r="BO86" s="24"/>
      <c r="BP86" s="4"/>
      <c r="BQ86" s="42">
        <f ca="1" t="shared" si="22"/>
        <v>0.943243369037671</v>
      </c>
      <c r="BR86" s="4"/>
      <c r="BS86" s="2">
        <v>78</v>
      </c>
      <c r="BT86" s="25">
        <f ca="1" t="shared" si="18"/>
        <v>12984</v>
      </c>
      <c r="BU86" s="22">
        <f t="shared" si="19"/>
        <v>0.4352519191445141</v>
      </c>
    </row>
    <row r="87" spans="3:76" ht="12.75">
      <c r="C87" s="1" t="s">
        <v>80</v>
      </c>
      <c r="D87" s="3">
        <f t="shared" si="17"/>
        <v>79</v>
      </c>
      <c r="E87" s="4">
        <v>8881</v>
      </c>
      <c r="F87" s="4">
        <v>9271</v>
      </c>
      <c r="G87" s="4">
        <v>9447</v>
      </c>
      <c r="H87" s="4">
        <v>9722</v>
      </c>
      <c r="I87" s="4">
        <v>9585</v>
      </c>
      <c r="J87" s="4">
        <v>9926</v>
      </c>
      <c r="K87" s="4">
        <v>10078</v>
      </c>
      <c r="L87" s="4">
        <v>10172</v>
      </c>
      <c r="M87" s="4">
        <v>10426</v>
      </c>
      <c r="N87" s="4">
        <v>10846</v>
      </c>
      <c r="O87" s="4">
        <v>11375</v>
      </c>
      <c r="P87" s="4">
        <v>11412</v>
      </c>
      <c r="Q87" s="4">
        <v>11414</v>
      </c>
      <c r="R87" s="4">
        <v>11666</v>
      </c>
      <c r="S87" s="4">
        <v>11604</v>
      </c>
      <c r="T87" s="4">
        <v>11439</v>
      </c>
      <c r="U87" s="4">
        <v>10990</v>
      </c>
      <c r="V87" s="4">
        <v>10964</v>
      </c>
      <c r="W87" s="4">
        <v>10748</v>
      </c>
      <c r="X87" s="4">
        <v>11275</v>
      </c>
      <c r="Y87" s="4">
        <v>10947</v>
      </c>
      <c r="Z87" s="4">
        <v>12450</v>
      </c>
      <c r="AA87" s="4">
        <v>12058</v>
      </c>
      <c r="AB87" s="4">
        <v>11457</v>
      </c>
      <c r="AC87" s="4">
        <v>11700</v>
      </c>
      <c r="AD87" s="4">
        <v>12088</v>
      </c>
      <c r="AE87" s="4">
        <v>11864</v>
      </c>
      <c r="AF87" s="4">
        <v>12019</v>
      </c>
      <c r="AG87" s="4">
        <v>11729</v>
      </c>
      <c r="AH87" s="54">
        <v>12298</v>
      </c>
      <c r="AI87" s="54">
        <v>12106</v>
      </c>
      <c r="AJ87" s="62">
        <v>12141</v>
      </c>
      <c r="AK87" s="24">
        <f t="shared" si="23"/>
        <v>12155.068608735393</v>
      </c>
      <c r="AL87" s="24">
        <f t="shared" si="23"/>
        <v>12353.510338630056</v>
      </c>
      <c r="AM87" s="24">
        <f t="shared" si="23"/>
        <v>12643.744113899122</v>
      </c>
      <c r="AN87" s="24">
        <f t="shared" si="23"/>
        <v>13173.920114895825</v>
      </c>
      <c r="AO87" s="24">
        <f t="shared" si="23"/>
        <v>13536.25534309573</v>
      </c>
      <c r="AP87" s="24">
        <f t="shared" si="23"/>
        <v>14214.506775960774</v>
      </c>
      <c r="AQ87" s="24">
        <f t="shared" si="23"/>
        <v>14570.872104778597</v>
      </c>
      <c r="AR87" s="24">
        <f t="shared" si="23"/>
        <v>15257.467924139562</v>
      </c>
      <c r="AS87" s="24">
        <f t="shared" si="23"/>
        <v>15438.821097833983</v>
      </c>
      <c r="AT87" s="24">
        <f t="shared" si="23"/>
        <v>16034.795464869592</v>
      </c>
      <c r="AU87" s="24">
        <f t="shared" si="23"/>
        <v>16441.033143180026</v>
      </c>
      <c r="AV87" s="24">
        <f t="shared" si="23"/>
        <v>18544.74149452719</v>
      </c>
      <c r="AW87" s="24">
        <f t="shared" si="23"/>
        <v>19457.730924047224</v>
      </c>
      <c r="AX87" s="24">
        <f t="shared" si="23"/>
        <v>21247.977574746146</v>
      </c>
      <c r="AY87" s="24">
        <f t="shared" si="23"/>
        <v>22393.344848541114</v>
      </c>
      <c r="AZ87" s="24">
        <f t="shared" si="23"/>
        <v>23097.55188708337</v>
      </c>
      <c r="BA87" s="24">
        <f t="shared" si="23"/>
        <v>22131.024419952926</v>
      </c>
      <c r="BB87" s="24">
        <f t="shared" si="23"/>
        <v>20689.562979117418</v>
      </c>
      <c r="BC87" s="24">
        <f t="shared" si="23"/>
        <v>19498.418908727173</v>
      </c>
      <c r="BD87" s="24">
        <f t="shared" si="23"/>
        <v>19500.291403388863</v>
      </c>
      <c r="BE87" s="24">
        <f t="shared" si="23"/>
        <v>19054.937339728658</v>
      </c>
      <c r="BF87" s="24">
        <f t="shared" si="23"/>
        <v>19191.963310422132</v>
      </c>
      <c r="BG87" s="24">
        <f t="shared" si="23"/>
        <v>19508.980054487103</v>
      </c>
      <c r="BH87" s="24">
        <f t="shared" si="23"/>
        <v>19047.676867262457</v>
      </c>
      <c r="BI87" s="24">
        <f t="shared" si="23"/>
        <v>19565.19032347903</v>
      </c>
      <c r="BJ87" s="24">
        <f t="shared" si="23"/>
        <v>19708.690533170975</v>
      </c>
      <c r="BK87" s="24">
        <f t="shared" si="23"/>
        <v>19522.661133350808</v>
      </c>
      <c r="BL87" s="24">
        <f t="shared" si="23"/>
        <v>19584.20668101179</v>
      </c>
      <c r="BM87" s="24">
        <f t="shared" si="23"/>
        <v>19460.008967918962</v>
      </c>
      <c r="BN87" s="24">
        <f t="shared" si="23"/>
        <v>20304.17392337037</v>
      </c>
      <c r="BO87" s="24"/>
      <c r="BP87" s="4"/>
      <c r="BQ87" s="42">
        <f ca="1" t="shared" si="22"/>
        <v>0.9361574714059915</v>
      </c>
      <c r="BR87" s="4"/>
      <c r="BS87" s="2">
        <v>79</v>
      </c>
      <c r="BT87" s="25">
        <f ca="1" t="shared" si="18"/>
        <v>12141</v>
      </c>
      <c r="BU87" s="22">
        <f t="shared" si="19"/>
        <v>0.4275451632214671</v>
      </c>
    </row>
    <row r="88" spans="3:76" ht="12.75">
      <c r="C88" s="1" t="s">
        <v>81</v>
      </c>
      <c r="D88" s="3">
        <f t="shared" si="17"/>
        <v>80</v>
      </c>
      <c r="E88" s="4">
        <v>8300</v>
      </c>
      <c r="F88" s="4">
        <v>8030</v>
      </c>
      <c r="G88" s="4">
        <v>8345</v>
      </c>
      <c r="H88" s="4">
        <v>8487</v>
      </c>
      <c r="I88" s="4">
        <v>8798</v>
      </c>
      <c r="J88" s="4">
        <v>8663</v>
      </c>
      <c r="K88" s="4">
        <v>8995</v>
      </c>
      <c r="L88" s="4">
        <v>9131</v>
      </c>
      <c r="M88" s="4">
        <v>9201</v>
      </c>
      <c r="N88" s="4">
        <v>9469</v>
      </c>
      <c r="O88" s="4">
        <v>9809</v>
      </c>
      <c r="P88" s="4">
        <v>10323</v>
      </c>
      <c r="Q88" s="4">
        <v>10329</v>
      </c>
      <c r="R88" s="4">
        <v>10394</v>
      </c>
      <c r="S88" s="4">
        <v>10619</v>
      </c>
      <c r="T88" s="4">
        <v>10577</v>
      </c>
      <c r="U88" s="4">
        <v>10406</v>
      </c>
      <c r="V88" s="4">
        <v>9984</v>
      </c>
      <c r="W88" s="4">
        <v>10001</v>
      </c>
      <c r="X88" s="4">
        <v>9780</v>
      </c>
      <c r="Y88" s="4">
        <v>10293</v>
      </c>
      <c r="Z88" s="4">
        <v>10007</v>
      </c>
      <c r="AA88" s="4">
        <v>11399</v>
      </c>
      <c r="AB88" s="4">
        <v>11035</v>
      </c>
      <c r="AC88" s="4">
        <v>10546</v>
      </c>
      <c r="AD88" s="4">
        <v>10736</v>
      </c>
      <c r="AE88" s="4">
        <v>11132</v>
      </c>
      <c r="AF88" s="4">
        <v>10997</v>
      </c>
      <c r="AG88" s="4">
        <v>11173</v>
      </c>
      <c r="AH88" s="54">
        <v>10884</v>
      </c>
      <c r="AI88" s="54">
        <v>11473</v>
      </c>
      <c r="AJ88" s="62">
        <v>11275</v>
      </c>
      <c r="AK88" s="24">
        <f t="shared" si="23"/>
        <v>11300.149229287204</v>
      </c>
      <c r="AL88" s="24">
        <f t="shared" si="23"/>
        <v>11313.243486610192</v>
      </c>
      <c r="AM88" s="24">
        <f t="shared" si="23"/>
        <v>11497.941712549373</v>
      </c>
      <c r="AN88" s="24">
        <f t="shared" si="23"/>
        <v>11768.074730580824</v>
      </c>
      <c r="AO88" s="24">
        <f t="shared" si="23"/>
        <v>12261.532265301974</v>
      </c>
      <c r="AP88" s="24">
        <f t="shared" si="23"/>
        <v>12598.77319683041</v>
      </c>
      <c r="AQ88" s="24">
        <f t="shared" si="23"/>
        <v>13230.050884529353</v>
      </c>
      <c r="AR88" s="24">
        <f t="shared" si="23"/>
        <v>13561.73537475136</v>
      </c>
      <c r="AS88" s="24">
        <f t="shared" si="23"/>
        <v>14200.779540716574</v>
      </c>
      <c r="AT88" s="24">
        <f t="shared" si="23"/>
        <v>14369.572714750984</v>
      </c>
      <c r="AU88" s="24">
        <f t="shared" si="23"/>
        <v>14924.2716097623</v>
      </c>
      <c r="AV88" s="24">
        <f t="shared" si="23"/>
        <v>15302.37443386798</v>
      </c>
      <c r="AW88" s="24">
        <f t="shared" si="23"/>
        <v>17260.385990174767</v>
      </c>
      <c r="AX88" s="24">
        <f t="shared" si="23"/>
        <v>18110.14439544107</v>
      </c>
      <c r="AY88" s="24">
        <f t="shared" si="23"/>
        <v>19776.403707699486</v>
      </c>
      <c r="AZ88" s="24">
        <f t="shared" si="23"/>
        <v>20842.446135524624</v>
      </c>
      <c r="BA88" s="24">
        <f t="shared" si="23"/>
        <v>21497.881818239548</v>
      </c>
      <c r="BB88" s="24">
        <f t="shared" si="23"/>
        <v>20598.293265996817</v>
      </c>
      <c r="BC88" s="24">
        <f t="shared" si="23"/>
        <v>19256.663302261986</v>
      </c>
      <c r="BD88" s="24">
        <f t="shared" si="23"/>
        <v>18148.014447226127</v>
      </c>
      <c r="BE88" s="24">
        <f t="shared" si="23"/>
        <v>18149.75725828849</v>
      </c>
      <c r="BF88" s="24">
        <f t="shared" si="23"/>
        <v>17735.247137274586</v>
      </c>
      <c r="BG88" s="24">
        <f t="shared" si="23"/>
        <v>17862.78308300593</v>
      </c>
      <c r="BH88" s="24">
        <f t="shared" si="23"/>
        <v>18157.844158380023</v>
      </c>
      <c r="BI88" s="24">
        <f t="shared" si="23"/>
        <v>17728.489504267156</v>
      </c>
      <c r="BJ88" s="24">
        <f t="shared" si="23"/>
        <v>18210.161465671612</v>
      </c>
      <c r="BK88" s="24">
        <f t="shared" si="23"/>
        <v>18343.723263213244</v>
      </c>
      <c r="BL88" s="24">
        <f t="shared" si="23"/>
        <v>18170.5777250366</v>
      </c>
      <c r="BM88" s="24">
        <f t="shared" si="23"/>
        <v>18227.86080492848</v>
      </c>
      <c r="BN88" s="24">
        <f t="shared" si="23"/>
        <v>18112.26466854061</v>
      </c>
      <c r="BO88" s="24"/>
      <c r="BP88" s="4"/>
      <c r="BQ88" s="42">
        <f ca="1" t="shared" si="22"/>
        <v>0.93074287367492</v>
      </c>
      <c r="BR88" s="4"/>
      <c r="BS88" s="2">
        <v>80</v>
      </c>
      <c r="BT88" s="25">
        <f ca="1" t="shared" si="18"/>
        <v>11275</v>
      </c>
      <c r="BU88" s="22">
        <f t="shared" si="19"/>
        <v>0.4237128898910184</v>
      </c>
    </row>
    <row r="89" spans="3:76" ht="12.75">
      <c r="C89" s="1" t="s">
        <v>82</v>
      </c>
      <c r="D89" s="3">
        <f t="shared" si="17"/>
        <v>81</v>
      </c>
      <c r="E89" s="4">
        <v>7219</v>
      </c>
      <c r="F89" s="4">
        <v>7439</v>
      </c>
      <c r="G89" s="4">
        <v>7171</v>
      </c>
      <c r="H89" s="4">
        <v>7419</v>
      </c>
      <c r="I89" s="4">
        <v>7600</v>
      </c>
      <c r="J89" s="4">
        <v>7890</v>
      </c>
      <c r="K89" s="4">
        <v>7783</v>
      </c>
      <c r="L89" s="4">
        <v>8021</v>
      </c>
      <c r="M89" s="4">
        <v>8205</v>
      </c>
      <c r="N89" s="4">
        <v>8272</v>
      </c>
      <c r="O89" s="4">
        <v>8462</v>
      </c>
      <c r="P89" s="4">
        <v>8837</v>
      </c>
      <c r="Q89" s="4">
        <v>9296</v>
      </c>
      <c r="R89" s="4">
        <v>9312</v>
      </c>
      <c r="S89" s="4">
        <v>9396</v>
      </c>
      <c r="T89" s="4">
        <v>9536</v>
      </c>
      <c r="U89" s="4">
        <v>9578</v>
      </c>
      <c r="V89" s="4">
        <v>9324</v>
      </c>
      <c r="W89" s="4">
        <v>9008</v>
      </c>
      <c r="X89" s="4">
        <v>9098</v>
      </c>
      <c r="Y89" s="4">
        <v>8904</v>
      </c>
      <c r="Z89" s="4">
        <v>9360</v>
      </c>
      <c r="AA89" s="4">
        <v>9120</v>
      </c>
      <c r="AB89" s="4">
        <v>10351</v>
      </c>
      <c r="AC89" s="4">
        <v>10088</v>
      </c>
      <c r="AD89" s="4">
        <v>9676</v>
      </c>
      <c r="AE89" s="4">
        <v>9827</v>
      </c>
      <c r="AF89" s="4">
        <v>10177</v>
      </c>
      <c r="AG89" s="4">
        <v>10085</v>
      </c>
      <c r="AH89" s="54">
        <v>10338</v>
      </c>
      <c r="AI89" s="54">
        <v>10075</v>
      </c>
      <c r="AJ89" s="62">
        <v>10630</v>
      </c>
      <c r="AK89" s="24">
        <f t="shared" si="23"/>
        <v>10438.620941527864</v>
      </c>
      <c r="AL89" s="24">
        <f t="shared" si="23"/>
        <v>10461.904601971386</v>
      </c>
      <c r="AM89" s="24">
        <f t="shared" si="23"/>
        <v>10474.027527798924</v>
      </c>
      <c r="AN89" s="24">
        <f t="shared" si="23"/>
        <v>10645.024846570699</v>
      </c>
      <c r="AO89" s="24">
        <f t="shared" si="23"/>
        <v>10895.11940790296</v>
      </c>
      <c r="AP89" s="24">
        <f t="shared" si="23"/>
        <v>11351.972282022241</v>
      </c>
      <c r="AQ89" s="24">
        <f t="shared" si="23"/>
        <v>11664.196694456221</v>
      </c>
      <c r="AR89" s="24">
        <f t="shared" si="23"/>
        <v>12248.646228002426</v>
      </c>
      <c r="AS89" s="24">
        <f t="shared" si="23"/>
        <v>12555.726375728496</v>
      </c>
      <c r="AT89" s="24">
        <f t="shared" si="23"/>
        <v>13147.366270487315</v>
      </c>
      <c r="AU89" s="24">
        <f t="shared" si="23"/>
        <v>13303.638373481777</v>
      </c>
      <c r="AV89" s="24">
        <f t="shared" si="23"/>
        <v>13817.189726183105</v>
      </c>
      <c r="AW89" s="24">
        <f t="shared" si="23"/>
        <v>14167.244897603096</v>
      </c>
      <c r="AX89" s="24">
        <f t="shared" si="23"/>
        <v>15980.01123333858</v>
      </c>
      <c r="AY89" s="24">
        <f t="shared" si="23"/>
        <v>16766.734593378682</v>
      </c>
      <c r="AZ89" s="24">
        <f t="shared" si="23"/>
        <v>18309.390855104317</v>
      </c>
      <c r="BA89" s="24">
        <f t="shared" si="23"/>
        <v>19296.354297379497</v>
      </c>
      <c r="BB89" s="24">
        <f t="shared" si="23"/>
        <v>19903.169786817427</v>
      </c>
      <c r="BC89" s="24">
        <f t="shared" si="23"/>
        <v>19070.312678152262</v>
      </c>
      <c r="BD89" s="24">
        <f t="shared" si="23"/>
        <v>17828.204772589186</v>
      </c>
      <c r="BE89" s="24">
        <f t="shared" si="23"/>
        <v>16801.795446205313</v>
      </c>
      <c r="BF89" s="24">
        <f t="shared" si="23"/>
        <v>16803.408975611317</v>
      </c>
      <c r="BG89" s="24">
        <f t="shared" si="23"/>
        <v>16419.647199142048</v>
      </c>
      <c r="BH89" s="24">
        <f t="shared" si="23"/>
        <v>16537.722533413336</v>
      </c>
      <c r="BI89" s="24">
        <f t="shared" si="23"/>
        <v>16810.895989770743</v>
      </c>
      <c r="BJ89" s="24">
        <f t="shared" si="23"/>
        <v>16413.39084708648</v>
      </c>
      <c r="BK89" s="24">
        <f t="shared" si="23"/>
        <v>16859.332401256182</v>
      </c>
      <c r="BL89" s="24">
        <f t="shared" si="23"/>
        <v>16982.98658988644</v>
      </c>
      <c r="BM89" s="24">
        <f t="shared" si="23"/>
        <v>16822.68498095138</v>
      </c>
      <c r="BN89" s="24">
        <f t="shared" si="23"/>
        <v>16875.71880422008</v>
      </c>
      <c r="BO89" s="24"/>
      <c r="BP89" s="4"/>
      <c r="BQ89" s="42">
        <f ca="1" t="shared" si="22"/>
        <v>0.9258200391598993</v>
      </c>
      <c r="BR89" s="4"/>
      <c r="BS89" s="2">
        <v>81</v>
      </c>
      <c r="BT89" s="25">
        <f ca="1" t="shared" si="18"/>
        <v>10630</v>
      </c>
      <c r="BU89" s="22">
        <f t="shared" si="19"/>
        <v>0.41448958901973015</v>
      </c>
    </row>
    <row r="90" spans="3:76" ht="12.75">
      <c r="C90" s="1" t="s">
        <v>83</v>
      </c>
      <c r="D90" s="3">
        <f t="shared" si="17"/>
        <v>82</v>
      </c>
      <c r="E90" s="4">
        <v>6441</v>
      </c>
      <c r="F90" s="4">
        <v>6407</v>
      </c>
      <c r="G90" s="4">
        <v>6626</v>
      </c>
      <c r="H90" s="4">
        <v>6356</v>
      </c>
      <c r="I90" s="4">
        <v>6623</v>
      </c>
      <c r="J90" s="4">
        <v>6725</v>
      </c>
      <c r="K90" s="4">
        <v>7009</v>
      </c>
      <c r="L90" s="4">
        <v>6917</v>
      </c>
      <c r="M90" s="4">
        <v>7169</v>
      </c>
      <c r="N90" s="4">
        <v>7342</v>
      </c>
      <c r="O90" s="4">
        <v>7339</v>
      </c>
      <c r="P90" s="4">
        <v>7591</v>
      </c>
      <c r="Q90" s="4">
        <v>7868</v>
      </c>
      <c r="R90" s="4">
        <v>8283</v>
      </c>
      <c r="S90" s="4">
        <v>8334</v>
      </c>
      <c r="T90" s="4">
        <v>8373</v>
      </c>
      <c r="U90" s="4">
        <v>8552</v>
      </c>
      <c r="V90" s="4">
        <v>8548</v>
      </c>
      <c r="W90" s="4">
        <v>8361</v>
      </c>
      <c r="X90" s="4">
        <v>8049</v>
      </c>
      <c r="Y90" s="4">
        <v>8151</v>
      </c>
      <c r="Z90" s="4">
        <v>7976</v>
      </c>
      <c r="AA90" s="4">
        <v>8464</v>
      </c>
      <c r="AB90" s="4">
        <v>8193</v>
      </c>
      <c r="AC90" s="4">
        <v>9300</v>
      </c>
      <c r="AD90" s="4">
        <v>9115</v>
      </c>
      <c r="AE90" s="4">
        <v>8747</v>
      </c>
      <c r="AF90" s="4">
        <v>8927</v>
      </c>
      <c r="AG90" s="4">
        <v>9317</v>
      </c>
      <c r="AH90" s="54">
        <v>9235</v>
      </c>
      <c r="AI90" s="54">
        <v>9442</v>
      </c>
      <c r="AJ90" s="62">
        <v>9228</v>
      </c>
      <c r="AK90" s="24">
        <f t="shared" si="23"/>
        <v>9726.366362151752</v>
      </c>
      <c r="AL90" s="24">
        <f t="shared" si="23"/>
        <v>9551.256029438333</v>
      </c>
      <c r="AM90" s="24">
        <f t="shared" si="23"/>
        <v>9572.560395546107</v>
      </c>
      <c r="AN90" s="24">
        <f t="shared" si="23"/>
        <v>9583.652777293973</v>
      </c>
      <c r="AO90" s="24">
        <f t="shared" si="23"/>
        <v>9740.113978547024</v>
      </c>
      <c r="AP90" s="24">
        <f t="shared" si="23"/>
        <v>9968.948534398312</v>
      </c>
      <c r="AQ90" s="24">
        <f t="shared" si="23"/>
        <v>10386.96531965571</v>
      </c>
      <c r="AR90" s="24">
        <f t="shared" si="23"/>
        <v>10672.64820042151</v>
      </c>
      <c r="AS90" s="24">
        <f t="shared" si="23"/>
        <v>11207.414925111923</v>
      </c>
      <c r="AT90" s="24">
        <f t="shared" si="23"/>
        <v>11488.390844145548</v>
      </c>
      <c r="AU90" s="24">
        <f t="shared" si="23"/>
        <v>12029.73669277106</v>
      </c>
      <c r="AV90" s="24">
        <f t="shared" si="23"/>
        <v>12172.724437447263</v>
      </c>
      <c r="AW90" s="24">
        <f t="shared" si="23"/>
        <v>12642.619884498225</v>
      </c>
      <c r="AX90" s="24">
        <f t="shared" si="23"/>
        <v>12962.917612080226</v>
      </c>
      <c r="AY90" s="24">
        <f t="shared" si="23"/>
        <v>14621.584546260725</v>
      </c>
      <c r="AZ90" s="24">
        <f t="shared" si="23"/>
        <v>15341.4302306834</v>
      </c>
      <c r="BA90" s="24">
        <f t="shared" si="23"/>
        <v>16752.94857239657</v>
      </c>
      <c r="BB90" s="24">
        <f t="shared" si="23"/>
        <v>17656.012356556384</v>
      </c>
      <c r="BC90" s="24">
        <f t="shared" si="23"/>
        <v>18211.24375491026</v>
      </c>
      <c r="BD90" s="24">
        <f t="shared" si="23"/>
        <v>17449.186053480364</v>
      </c>
      <c r="BE90" s="24">
        <f t="shared" si="23"/>
        <v>16312.667092912961</v>
      </c>
      <c r="BF90" s="24">
        <f t="shared" si="23"/>
        <v>15373.510635157652</v>
      </c>
      <c r="BG90" s="24">
        <f t="shared" si="23"/>
        <v>15374.987001868743</v>
      </c>
      <c r="BH90" s="24">
        <f t="shared" si="23"/>
        <v>15023.847995873419</v>
      </c>
      <c r="BI90" s="24">
        <f t="shared" si="23"/>
        <v>15131.88599770372</v>
      </c>
      <c r="BJ90" s="24">
        <f t="shared" si="23"/>
        <v>15381.837560916081</v>
      </c>
      <c r="BK90" s="24">
        <f t="shared" si="23"/>
        <v>15018.123482968147</v>
      </c>
      <c r="BL90" s="24">
        <f t="shared" si="23"/>
        <v>15426.156496322978</v>
      </c>
      <c r="BM90" s="24">
        <f t="shared" si="23"/>
        <v>15539.29910599678</v>
      </c>
      <c r="BN90" s="24">
        <f t="shared" si="23"/>
        <v>15392.624395089464</v>
      </c>
      <c r="BO90" s="24"/>
      <c r="BP90" s="4"/>
      <c r="BQ90" s="42">
        <f ca="1" t="shared" si="22"/>
        <v>0.9149921319051507</v>
      </c>
      <c r="BR90" s="4"/>
      <c r="BS90" s="2">
        <v>82</v>
      </c>
      <c r="BT90" s="25">
        <f ca="1" t="shared" si="18"/>
        <v>9228</v>
      </c>
      <c r="BU90" s="22">
        <f t="shared" si="19"/>
        <v>0.39817052122885743</v>
      </c>
    </row>
    <row r="91" spans="3:76" ht="12.75">
      <c r="C91" s="1" t="s">
        <v>84</v>
      </c>
      <c r="D91" s="3">
        <f t="shared" si="17"/>
        <v>83</v>
      </c>
      <c r="E91" s="4">
        <v>5687</v>
      </c>
      <c r="F91" s="4">
        <v>5633</v>
      </c>
      <c r="G91" s="4">
        <v>5624</v>
      </c>
      <c r="H91" s="4">
        <v>5819</v>
      </c>
      <c r="I91" s="4">
        <v>5567</v>
      </c>
      <c r="J91" s="4">
        <v>5868</v>
      </c>
      <c r="K91" s="4">
        <v>5901</v>
      </c>
      <c r="L91" s="4">
        <v>6158</v>
      </c>
      <c r="M91" s="4">
        <v>6157</v>
      </c>
      <c r="N91" s="4">
        <v>6274</v>
      </c>
      <c r="O91" s="4">
        <v>6473</v>
      </c>
      <c r="P91" s="4">
        <v>6488</v>
      </c>
      <c r="Q91" s="4">
        <v>6643</v>
      </c>
      <c r="R91" s="4">
        <v>6977</v>
      </c>
      <c r="S91" s="4">
        <v>7297</v>
      </c>
      <c r="T91" s="4">
        <v>7338</v>
      </c>
      <c r="U91" s="4">
        <v>7333</v>
      </c>
      <c r="V91" s="4">
        <v>7547</v>
      </c>
      <c r="W91" s="4">
        <v>7556</v>
      </c>
      <c r="X91" s="4">
        <v>7419</v>
      </c>
      <c r="Y91" s="4">
        <v>7144</v>
      </c>
      <c r="Z91" s="4">
        <v>7241</v>
      </c>
      <c r="AA91" s="4">
        <v>7101</v>
      </c>
      <c r="AB91" s="4">
        <v>7569</v>
      </c>
      <c r="AC91" s="4">
        <v>7301</v>
      </c>
      <c r="AD91" s="4">
        <v>8273</v>
      </c>
      <c r="AE91" s="4">
        <v>8185</v>
      </c>
      <c r="AF91" s="4">
        <v>7905</v>
      </c>
      <c r="AG91" s="4">
        <v>8062</v>
      </c>
      <c r="AH91" s="54">
        <v>8427</v>
      </c>
      <c r="AI91" s="54">
        <v>8402</v>
      </c>
      <c r="AJ91" s="62">
        <v>8549</v>
      </c>
      <c r="AK91" s="24">
        <f t="shared" si="23"/>
        <v>8365.790877929248</v>
      </c>
      <c r="AL91" s="24">
        <f t="shared" si="23"/>
        <v>8817.592868214891</v>
      </c>
      <c r="AM91" s="24">
        <f t="shared" si="23"/>
        <v>8658.843797555477</v>
      </c>
      <c r="AN91" s="24">
        <f t="shared" si="23"/>
        <v>8678.1576111277</v>
      </c>
      <c r="AO91" s="24">
        <f t="shared" si="23"/>
        <v>8688.213587074906</v>
      </c>
      <c r="AP91" s="24">
        <f t="shared" si="23"/>
        <v>8830.055989566521</v>
      </c>
      <c r="AQ91" s="24">
        <f t="shared" si="23"/>
        <v>9037.509613309012</v>
      </c>
      <c r="AR91" s="24">
        <f t="shared" si="23"/>
        <v>9416.469410548678</v>
      </c>
      <c r="AS91" s="24">
        <f t="shared" si="23"/>
        <v>9675.459791767911</v>
      </c>
      <c r="AT91" s="24">
        <f t="shared" si="23"/>
        <v>10160.261112447924</v>
      </c>
      <c r="AU91" s="24">
        <f t="shared" si="23"/>
        <v>10414.984322284214</v>
      </c>
      <c r="AV91" s="24">
        <f t="shared" si="23"/>
        <v>10905.75005291232</v>
      </c>
      <c r="AW91" s="24">
        <f t="shared" si="23"/>
        <v>11035.377878017205</v>
      </c>
      <c r="AX91" s="24">
        <f t="shared" si="23"/>
        <v>11461.3691052083</v>
      </c>
      <c r="AY91" s="24">
        <f t="shared" si="23"/>
        <v>11751.740129008362</v>
      </c>
      <c r="AZ91" s="24">
        <f t="shared" si="23"/>
        <v>13255.43114629164</v>
      </c>
      <c r="BA91" s="24">
        <f t="shared" si="23"/>
        <v>13908.01875576931</v>
      </c>
      <c r="BB91" s="24">
        <f t="shared" si="23"/>
        <v>15187.653266728767</v>
      </c>
      <c r="BC91" s="24">
        <f t="shared" si="23"/>
        <v>16006.340172636053</v>
      </c>
      <c r="BD91" s="24">
        <f t="shared" si="23"/>
        <v>16509.694070283298</v>
      </c>
      <c r="BE91" s="24">
        <f t="shared" si="23"/>
        <v>15818.838482173418</v>
      </c>
      <c r="BF91" s="24">
        <f t="shared" si="23"/>
        <v>14788.509055113556</v>
      </c>
      <c r="BG91" s="24">
        <f t="shared" si="23"/>
        <v>13937.101759140678</v>
      </c>
      <c r="BH91" s="24">
        <f t="shared" si="23"/>
        <v>13938.440182977276</v>
      </c>
      <c r="BI91" s="24">
        <f t="shared" si="23"/>
        <v>13620.109505339562</v>
      </c>
      <c r="BJ91" s="24">
        <f t="shared" si="23"/>
        <v>13718.053082515724</v>
      </c>
      <c r="BK91" s="24">
        <f t="shared" si="23"/>
        <v>13944.65066676433</v>
      </c>
      <c r="BL91" s="24">
        <f t="shared" si="23"/>
        <v>13614.919856678584</v>
      </c>
      <c r="BM91" s="24">
        <f t="shared" si="23"/>
        <v>13984.828705943626</v>
      </c>
      <c r="BN91" s="24">
        <f t="shared" si="23"/>
        <v>14087.399946939966</v>
      </c>
      <c r="BO91" s="24"/>
      <c r="BP91" s="4"/>
      <c r="BQ91" s="42">
        <f ca="1" t="shared" si="22"/>
        <v>0.9065659815701397</v>
      </c>
      <c r="BR91" s="4"/>
      <c r="BS91" s="2">
        <v>83</v>
      </c>
      <c r="BT91" s="25">
        <f ca="1" t="shared" si="18"/>
        <v>8549</v>
      </c>
      <c r="BU91" s="22">
        <f t="shared" si="19"/>
        <v>0.39006250855500296</v>
      </c>
    </row>
    <row r="92" spans="3:76" ht="12.75">
      <c r="C92" s="1" t="s">
        <v>85</v>
      </c>
      <c r="D92" s="3">
        <f t="shared" si="17"/>
        <v>84</v>
      </c>
      <c r="E92" s="4">
        <v>4820</v>
      </c>
      <c r="F92" s="4">
        <v>4875</v>
      </c>
      <c r="G92" s="4">
        <v>4908</v>
      </c>
      <c r="H92" s="4">
        <v>4876</v>
      </c>
      <c r="I92" s="4">
        <v>5077</v>
      </c>
      <c r="J92" s="4">
        <v>4859</v>
      </c>
      <c r="K92" s="4">
        <v>5137</v>
      </c>
      <c r="L92" s="4">
        <v>5203</v>
      </c>
      <c r="M92" s="4">
        <v>5386</v>
      </c>
      <c r="N92" s="4">
        <v>5392</v>
      </c>
      <c r="O92" s="4">
        <v>5460</v>
      </c>
      <c r="P92" s="4">
        <v>5653</v>
      </c>
      <c r="Q92" s="4">
        <v>5590</v>
      </c>
      <c r="R92" s="4">
        <v>5830</v>
      </c>
      <c r="S92" s="4">
        <v>6117</v>
      </c>
      <c r="T92" s="4">
        <v>6353</v>
      </c>
      <c r="U92" s="4">
        <v>6382</v>
      </c>
      <c r="V92" s="4">
        <v>6419</v>
      </c>
      <c r="W92" s="4">
        <v>6657</v>
      </c>
      <c r="X92" s="4">
        <v>6654</v>
      </c>
      <c r="Y92" s="4">
        <v>6530</v>
      </c>
      <c r="Z92" s="4">
        <v>6290</v>
      </c>
      <c r="AA92" s="4">
        <v>6409</v>
      </c>
      <c r="AB92" s="4">
        <v>6245</v>
      </c>
      <c r="AC92" s="4">
        <v>6644</v>
      </c>
      <c r="AD92" s="4">
        <v>6442</v>
      </c>
      <c r="AE92" s="4">
        <v>7372</v>
      </c>
      <c r="AF92" s="4">
        <v>7299</v>
      </c>
      <c r="AG92" s="4">
        <v>7073</v>
      </c>
      <c r="AH92" s="54">
        <v>7159</v>
      </c>
      <c r="AI92" s="54">
        <v>7547</v>
      </c>
      <c r="AJ92" s="62">
        <v>7536</v>
      </c>
      <c r="AK92" s="24">
        <f t="shared" si="23"/>
        <v>7638.5204074392195</v>
      </c>
      <c r="AL92" s="24">
        <f t="shared" si="23"/>
        <v>7474.823294587838</v>
      </c>
      <c r="AM92" s="24">
        <f t="shared" si="23"/>
        <v>7878.50778668265</v>
      </c>
      <c r="AN92" s="24">
        <f t="shared" si="23"/>
        <v>7736.665698029714</v>
      </c>
      <c r="AO92" s="24">
        <f t="shared" si="23"/>
        <v>7753.922565396296</v>
      </c>
      <c r="AP92" s="24">
        <f t="shared" si="23"/>
        <v>7762.90756685722</v>
      </c>
      <c r="AQ92" s="24">
        <f t="shared" si="23"/>
        <v>7889.64356943909</v>
      </c>
      <c r="AR92" s="24">
        <f t="shared" si="23"/>
        <v>8075.003113076268</v>
      </c>
      <c r="AS92" s="24">
        <f t="shared" si="23"/>
        <v>8413.603200199232</v>
      </c>
      <c r="AT92" s="24">
        <f aca="true" t="shared" si="24" ref="AJ92:BN99">AS91*$BQ92</f>
        <v>8645.01076977153</v>
      </c>
      <c r="AU92" s="24">
        <f t="shared" si="24"/>
        <v>9078.18012075618</v>
      </c>
      <c r="AV92" s="24">
        <f t="shared" si="24"/>
        <v>9305.774978234589</v>
      </c>
      <c r="AW92" s="24">
        <f t="shared" si="24"/>
        <v>9744.273521768875</v>
      </c>
      <c r="AX92" s="24">
        <f t="shared" si="24"/>
        <v>9860.095815304448</v>
      </c>
      <c r="AY92" s="24">
        <f t="shared" si="24"/>
        <v>10240.718424064451</v>
      </c>
      <c r="AZ92" s="24">
        <f t="shared" si="24"/>
        <v>10500.164557065478</v>
      </c>
      <c r="BA92" s="24">
        <f t="shared" si="24"/>
        <v>11843.710529927961</v>
      </c>
      <c r="BB92" s="24">
        <f t="shared" si="24"/>
        <v>12426.796712246029</v>
      </c>
      <c r="BC92" s="24">
        <f t="shared" si="24"/>
        <v>13570.148487427607</v>
      </c>
      <c r="BD92" s="24">
        <f t="shared" si="24"/>
        <v>14301.644175587167</v>
      </c>
      <c r="BE92" s="24">
        <f t="shared" si="24"/>
        <v>14751.390230019564</v>
      </c>
      <c r="BF92" s="24">
        <f t="shared" si="24"/>
        <v>14134.111658447362</v>
      </c>
      <c r="BG92" s="24">
        <f t="shared" si="24"/>
        <v>13213.513652249923</v>
      </c>
      <c r="BH92" s="24">
        <f t="shared" si="24"/>
        <v>12452.782338022356</v>
      </c>
      <c r="BI92" s="24">
        <f t="shared" si="24"/>
        <v>12453.978217983715</v>
      </c>
      <c r="BJ92" s="24">
        <f t="shared" si="24"/>
        <v>12169.550170557157</v>
      </c>
      <c r="BK92" s="24">
        <f t="shared" si="24"/>
        <v>12257.062629679594</v>
      </c>
      <c r="BL92" s="24">
        <f t="shared" si="24"/>
        <v>12459.527277189174</v>
      </c>
      <c r="BM92" s="24">
        <f t="shared" si="24"/>
        <v>12164.913226212284</v>
      </c>
      <c r="BN92" s="24">
        <f t="shared" si="24"/>
        <v>12495.426303063774</v>
      </c>
      <c r="BO92" s="24"/>
      <c r="BP92" s="4"/>
      <c r="BQ92" s="42">
        <f ca="1" t="shared" si="22"/>
        <v>0.8934987024727126</v>
      </c>
      <c r="BR92" s="4"/>
      <c r="BS92" s="2">
        <v>84</v>
      </c>
      <c r="BT92" s="25">
        <f ca="1" t="shared" si="18"/>
        <v>7536</v>
      </c>
      <c r="BU92" s="22">
        <f t="shared" si="19"/>
        <v>0.37310624814338056</v>
      </c>
    </row>
    <row r="93" spans="3:76" ht="12.75">
      <c r="C93" s="1" t="s">
        <v>86</v>
      </c>
      <c r="D93" s="3">
        <f t="shared" si="17"/>
        <v>85</v>
      </c>
      <c r="E93" s="4">
        <v>3965</v>
      </c>
      <c r="F93" s="4">
        <v>4134</v>
      </c>
      <c r="G93" s="4">
        <v>4192</v>
      </c>
      <c r="H93" s="4">
        <v>4204</v>
      </c>
      <c r="I93" s="4">
        <v>4217</v>
      </c>
      <c r="J93" s="4">
        <v>4348</v>
      </c>
      <c r="K93" s="4">
        <v>4177</v>
      </c>
      <c r="L93" s="4">
        <v>4393</v>
      </c>
      <c r="M93" s="4">
        <v>4467</v>
      </c>
      <c r="N93" s="4">
        <v>4642</v>
      </c>
      <c r="O93" s="4">
        <v>4675</v>
      </c>
      <c r="P93" s="4">
        <v>4733</v>
      </c>
      <c r="Q93" s="4">
        <v>4879</v>
      </c>
      <c r="R93" s="4">
        <v>4846</v>
      </c>
      <c r="S93" s="4">
        <v>5070</v>
      </c>
      <c r="T93" s="4">
        <v>5251</v>
      </c>
      <c r="U93" s="4">
        <v>5445</v>
      </c>
      <c r="V93" s="4">
        <v>5509</v>
      </c>
      <c r="W93" s="4">
        <v>5569</v>
      </c>
      <c r="X93" s="4">
        <v>5747</v>
      </c>
      <c r="Y93" s="4">
        <v>5797</v>
      </c>
      <c r="Z93" s="4">
        <v>5652</v>
      </c>
      <c r="AA93" s="4">
        <v>5462</v>
      </c>
      <c r="AB93" s="4">
        <v>5595</v>
      </c>
      <c r="AC93" s="4">
        <v>5466</v>
      </c>
      <c r="AD93" s="4">
        <v>5806</v>
      </c>
      <c r="AE93" s="4">
        <v>5657</v>
      </c>
      <c r="AF93" s="4">
        <v>6433</v>
      </c>
      <c r="AG93" s="4">
        <v>6421</v>
      </c>
      <c r="AH93" s="54">
        <v>6235</v>
      </c>
      <c r="AI93" s="54">
        <v>6345</v>
      </c>
      <c r="AJ93" s="62">
        <v>6677</v>
      </c>
      <c r="AK93" s="24">
        <f t="shared" si="24"/>
        <v>6663.18212084934</v>
      </c>
      <c r="AL93" s="24">
        <f t="shared" si="24"/>
        <v>6753.828637021208</v>
      </c>
      <c r="AM93" s="24">
        <f t="shared" si="24"/>
        <v>6609.090888137718</v>
      </c>
      <c r="AN93" s="24">
        <f t="shared" si="24"/>
        <v>6966.020730254265</v>
      </c>
      <c r="AO93" s="24">
        <f t="shared" si="24"/>
        <v>6840.606761425155</v>
      </c>
      <c r="AP93" s="24">
        <f t="shared" si="24"/>
        <v>6855.86494217076</v>
      </c>
      <c r="AQ93" s="24">
        <f t="shared" si="24"/>
        <v>6863.809302718828</v>
      </c>
      <c r="AR93" s="24">
        <f t="shared" si="24"/>
        <v>6975.866769076501</v>
      </c>
      <c r="AS93" s="24">
        <f t="shared" si="24"/>
        <v>7139.758010728842</v>
      </c>
      <c r="AT93" s="24">
        <f t="shared" si="24"/>
        <v>7439.141509486241</v>
      </c>
      <c r="AU93" s="24">
        <f t="shared" si="24"/>
        <v>7643.747504736153</v>
      </c>
      <c r="AV93" s="24">
        <f t="shared" si="24"/>
        <v>8026.747275805797</v>
      </c>
      <c r="AW93" s="24">
        <f t="shared" si="24"/>
        <v>8227.982146446373</v>
      </c>
      <c r="AX93" s="24">
        <f t="shared" si="24"/>
        <v>8615.693884144905</v>
      </c>
      <c r="AY93" s="24">
        <f t="shared" si="24"/>
        <v>8718.10166486173</v>
      </c>
      <c r="AZ93" s="24">
        <f t="shared" si="24"/>
        <v>9054.64064594993</v>
      </c>
      <c r="BA93" s="24">
        <f t="shared" si="24"/>
        <v>9284.037784317228</v>
      </c>
      <c r="BB93" s="24">
        <f t="shared" si="24"/>
        <v>10471.974555139472</v>
      </c>
      <c r="BC93" s="24">
        <f t="shared" si="24"/>
        <v>10987.527822779604</v>
      </c>
      <c r="BD93" s="24">
        <f t="shared" si="24"/>
        <v>11998.456844307106</v>
      </c>
      <c r="BE93" s="24">
        <f t="shared" si="24"/>
        <v>12645.230861136082</v>
      </c>
      <c r="BF93" s="24">
        <f t="shared" si="24"/>
        <v>13042.887425469478</v>
      </c>
      <c r="BG93" s="24">
        <f t="shared" si="24"/>
        <v>12497.101923653752</v>
      </c>
      <c r="BH93" s="24">
        <f t="shared" si="24"/>
        <v>11683.127378087893</v>
      </c>
      <c r="BI93" s="24">
        <f t="shared" si="24"/>
        <v>11010.503799036493</v>
      </c>
      <c r="BJ93" s="24">
        <f t="shared" si="24"/>
        <v>11011.561172441112</v>
      </c>
      <c r="BK93" s="24">
        <f t="shared" si="24"/>
        <v>10760.075519537617</v>
      </c>
      <c r="BL93" s="24">
        <f t="shared" si="24"/>
        <v>10837.452304699002</v>
      </c>
      <c r="BM93" s="24">
        <f t="shared" si="24"/>
        <v>11016.467540817617</v>
      </c>
      <c r="BN93" s="24">
        <f t="shared" si="24"/>
        <v>10755.975625077144</v>
      </c>
      <c r="BO93" s="24"/>
      <c r="BP93" s="4"/>
      <c r="BQ93" s="42">
        <f ca="1" t="shared" si="22"/>
        <v>0.8841802177347851</v>
      </c>
      <c r="BR93" s="4"/>
      <c r="BS93" s="2">
        <v>85</v>
      </c>
      <c r="BT93" s="25">
        <f ca="1" t="shared" si="18"/>
        <v>6677</v>
      </c>
      <c r="BU93" s="22">
        <f t="shared" si="19"/>
        <v>0.3609969723183391</v>
      </c>
    </row>
    <row r="94" spans="3:76" ht="12.75">
      <c r="C94" s="1" t="s">
        <v>87</v>
      </c>
      <c r="D94" s="3">
        <f t="shared" si="17"/>
        <v>86</v>
      </c>
      <c r="E94" s="4">
        <v>3109</v>
      </c>
      <c r="F94" s="4">
        <v>3414</v>
      </c>
      <c r="G94" s="4">
        <v>3507</v>
      </c>
      <c r="H94" s="4">
        <v>3549</v>
      </c>
      <c r="I94" s="4">
        <v>3570</v>
      </c>
      <c r="J94" s="4">
        <v>3551</v>
      </c>
      <c r="K94" s="4">
        <v>3688</v>
      </c>
      <c r="L94" s="4">
        <v>3544</v>
      </c>
      <c r="M94" s="4">
        <v>3743</v>
      </c>
      <c r="N94" s="4">
        <v>3852</v>
      </c>
      <c r="O94" s="4">
        <v>4001</v>
      </c>
      <c r="P94" s="4">
        <v>4003</v>
      </c>
      <c r="Q94" s="4">
        <v>4038</v>
      </c>
      <c r="R94" s="4">
        <v>4170</v>
      </c>
      <c r="S94" s="4">
        <v>4174</v>
      </c>
      <c r="T94" s="4">
        <v>4263</v>
      </c>
      <c r="U94" s="4">
        <v>4473</v>
      </c>
      <c r="V94" s="4">
        <v>4616</v>
      </c>
      <c r="W94" s="4">
        <v>4692</v>
      </c>
      <c r="X94" s="4">
        <v>4783</v>
      </c>
      <c r="Y94" s="4">
        <v>4916</v>
      </c>
      <c r="Z94" s="4">
        <v>4950</v>
      </c>
      <c r="AA94" s="4">
        <v>4899</v>
      </c>
      <c r="AB94" s="4">
        <v>4704</v>
      </c>
      <c r="AC94" s="4">
        <v>4796</v>
      </c>
      <c r="AD94" s="4">
        <v>4712</v>
      </c>
      <c r="AE94" s="4">
        <v>5020</v>
      </c>
      <c r="AF94" s="4">
        <v>4888</v>
      </c>
      <c r="AG94" s="4">
        <v>5593</v>
      </c>
      <c r="AH94" s="54">
        <v>5635</v>
      </c>
      <c r="AI94" s="54">
        <v>5446</v>
      </c>
      <c r="AJ94" s="62">
        <v>5549</v>
      </c>
      <c r="AK94" s="24">
        <f t="shared" si="24"/>
        <v>5843.693358043613</v>
      </c>
      <c r="AL94" s="24">
        <f t="shared" si="24"/>
        <v>5831.599985478844</v>
      </c>
      <c r="AM94" s="24">
        <f t="shared" si="24"/>
        <v>5910.933585071975</v>
      </c>
      <c r="AN94" s="24">
        <f t="shared" si="24"/>
        <v>5784.259476668705</v>
      </c>
      <c r="AO94" s="24">
        <f t="shared" si="24"/>
        <v>6096.643563483745</v>
      </c>
      <c r="AP94" s="24">
        <f t="shared" si="24"/>
        <v>5986.881578063263</v>
      </c>
      <c r="AQ94" s="24">
        <f t="shared" si="24"/>
        <v>6000.235498907792</v>
      </c>
      <c r="AR94" s="24">
        <f t="shared" si="24"/>
        <v>6007.188382982773</v>
      </c>
      <c r="AS94" s="24">
        <f t="shared" si="24"/>
        <v>6105.260791530554</v>
      </c>
      <c r="AT94" s="24">
        <f t="shared" si="24"/>
        <v>6248.697987918948</v>
      </c>
      <c r="AU94" s="24">
        <f t="shared" si="24"/>
        <v>6510.717661903742</v>
      </c>
      <c r="AV94" s="24">
        <f t="shared" si="24"/>
        <v>6689.788306722944</v>
      </c>
      <c r="AW94" s="24">
        <f t="shared" si="24"/>
        <v>7024.988728818481</v>
      </c>
      <c r="AX94" s="24">
        <f t="shared" si="24"/>
        <v>7201.10897398384</v>
      </c>
      <c r="AY94" s="24">
        <f t="shared" si="24"/>
        <v>7540.433297246452</v>
      </c>
      <c r="AZ94" s="24">
        <f t="shared" si="24"/>
        <v>7630.060325550615</v>
      </c>
      <c r="BA94" s="24">
        <f t="shared" si="24"/>
        <v>7924.598382838002</v>
      </c>
      <c r="BB94" s="24">
        <f t="shared" si="24"/>
        <v>8125.36617283818</v>
      </c>
      <c r="BC94" s="24">
        <f t="shared" si="24"/>
        <v>9165.045402646436</v>
      </c>
      <c r="BD94" s="24">
        <f t="shared" si="24"/>
        <v>9616.256306619227</v>
      </c>
      <c r="BE94" s="24">
        <f t="shared" si="24"/>
        <v>10501.01880602821</v>
      </c>
      <c r="BF94" s="24">
        <f t="shared" si="24"/>
        <v>11067.073774771461</v>
      </c>
      <c r="BG94" s="24">
        <f t="shared" si="24"/>
        <v>11415.101784922354</v>
      </c>
      <c r="BH94" s="24">
        <f t="shared" si="24"/>
        <v>10937.431706761943</v>
      </c>
      <c r="BI94" s="24">
        <f t="shared" si="24"/>
        <v>10225.043262020325</v>
      </c>
      <c r="BJ94" s="24">
        <f t="shared" si="24"/>
        <v>9636.364822396814</v>
      </c>
      <c r="BK94" s="24">
        <f t="shared" si="24"/>
        <v>9637.290232901762</v>
      </c>
      <c r="BL94" s="24">
        <f t="shared" si="24"/>
        <v>9417.190631356845</v>
      </c>
      <c r="BM94" s="24">
        <f t="shared" si="24"/>
        <v>9484.910596238431</v>
      </c>
      <c r="BN94" s="24">
        <f t="shared" si="24"/>
        <v>9641.584273982173</v>
      </c>
      <c r="BO94" s="24"/>
      <c r="BP94" s="4"/>
      <c r="BQ94" s="42">
        <f ca="1" t="shared" si="22"/>
        <v>0.8751974476626648</v>
      </c>
      <c r="BR94" s="4"/>
      <c r="BS94" s="2">
        <v>86</v>
      </c>
      <c r="BT94" s="25">
        <f ca="1" t="shared" si="18"/>
        <v>5549</v>
      </c>
      <c r="BU94" s="22">
        <f t="shared" si="19"/>
        <v>0.3383124009267163</v>
      </c>
    </row>
    <row r="95" spans="3:76" ht="12.75">
      <c r="C95" s="1" t="s">
        <v>88</v>
      </c>
      <c r="D95" s="3">
        <f t="shared" si="17"/>
        <v>87</v>
      </c>
      <c r="E95" s="4">
        <v>2731</v>
      </c>
      <c r="F95" s="4">
        <v>2549</v>
      </c>
      <c r="G95" s="4">
        <v>2855</v>
      </c>
      <c r="H95" s="4">
        <v>2935</v>
      </c>
      <c r="I95" s="4">
        <v>2982</v>
      </c>
      <c r="J95" s="4">
        <v>2978</v>
      </c>
      <c r="K95" s="4">
        <v>2975</v>
      </c>
      <c r="L95" s="4">
        <v>3053</v>
      </c>
      <c r="M95" s="4">
        <v>3003</v>
      </c>
      <c r="N95" s="4">
        <v>3169</v>
      </c>
      <c r="O95" s="4">
        <v>3223</v>
      </c>
      <c r="P95" s="4">
        <v>3409</v>
      </c>
      <c r="Q95" s="4">
        <v>3383</v>
      </c>
      <c r="R95" s="4">
        <v>3399</v>
      </c>
      <c r="S95" s="4">
        <v>3442</v>
      </c>
      <c r="T95" s="4">
        <v>3513</v>
      </c>
      <c r="U95" s="4">
        <v>3561</v>
      </c>
      <c r="V95" s="4">
        <v>3711</v>
      </c>
      <c r="W95" s="4">
        <v>3907</v>
      </c>
      <c r="X95" s="4">
        <v>3948</v>
      </c>
      <c r="Y95" s="4">
        <v>4067</v>
      </c>
      <c r="Z95" s="4">
        <v>4184</v>
      </c>
      <c r="AA95" s="4">
        <v>4173</v>
      </c>
      <c r="AB95" s="4">
        <v>4145</v>
      </c>
      <c r="AC95" s="4">
        <v>3995</v>
      </c>
      <c r="AD95" s="4">
        <v>4087</v>
      </c>
      <c r="AE95" s="4">
        <v>3989</v>
      </c>
      <c r="AF95" s="4">
        <v>4265</v>
      </c>
      <c r="AG95" s="4">
        <v>4209</v>
      </c>
      <c r="AH95" s="54">
        <v>4794</v>
      </c>
      <c r="AI95" s="54">
        <v>4873</v>
      </c>
      <c r="AJ95" s="62">
        <v>4646</v>
      </c>
      <c r="AK95" s="24">
        <f t="shared" si="24"/>
        <v>4762.928267370433</v>
      </c>
      <c r="AL95" s="24">
        <f t="shared" si="24"/>
        <v>5015.875343462025</v>
      </c>
      <c r="AM95" s="24">
        <f t="shared" si="24"/>
        <v>5005.4951189104695</v>
      </c>
      <c r="AN95" s="24">
        <f t="shared" si="24"/>
        <v>5073.590315171845</v>
      </c>
      <c r="AO95" s="24">
        <f t="shared" si="24"/>
        <v>4964.8608699280385</v>
      </c>
      <c r="AP95" s="24">
        <f t="shared" si="24"/>
        <v>5232.992604901557</v>
      </c>
      <c r="AQ95" s="24">
        <f t="shared" si="24"/>
        <v>5138.779510102148</v>
      </c>
      <c r="AR95" s="24">
        <f t="shared" si="24"/>
        <v>5150.241713574961</v>
      </c>
      <c r="AS95" s="24">
        <f t="shared" si="24"/>
        <v>5156.209651599916</v>
      </c>
      <c r="AT95" s="24">
        <f t="shared" si="24"/>
        <v>5240.3891158135275</v>
      </c>
      <c r="AU95" s="24">
        <f t="shared" si="24"/>
        <v>5363.506988812382</v>
      </c>
      <c r="AV95" s="24">
        <f t="shared" si="24"/>
        <v>5588.4089372408125</v>
      </c>
      <c r="AW95" s="24">
        <f t="shared" si="24"/>
        <v>5742.1124218444575</v>
      </c>
      <c r="AX95" s="24">
        <f t="shared" si="24"/>
        <v>6029.828328428226</v>
      </c>
      <c r="AY95" s="24">
        <f t="shared" si="24"/>
        <v>6180.999367201753</v>
      </c>
      <c r="AZ95" s="24">
        <f t="shared" si="24"/>
        <v>6472.254982821475</v>
      </c>
      <c r="BA95" s="24">
        <f t="shared" si="24"/>
        <v>6549.185439954347</v>
      </c>
      <c r="BB95" s="24">
        <f t="shared" si="24"/>
        <v>6801.9992152058285</v>
      </c>
      <c r="BC95" s="24">
        <f t="shared" si="24"/>
        <v>6974.326225868892</v>
      </c>
      <c r="BD95" s="24">
        <f t="shared" si="24"/>
        <v>7866.724422418119</v>
      </c>
      <c r="BE95" s="24">
        <f t="shared" si="24"/>
        <v>8254.016757807878</v>
      </c>
      <c r="BF95" s="24">
        <f t="shared" si="24"/>
        <v>9013.443738947608</v>
      </c>
      <c r="BG95" s="24">
        <f t="shared" si="24"/>
        <v>9499.311320766443</v>
      </c>
      <c r="BH95" s="24">
        <f t="shared" si="24"/>
        <v>9798.037658374007</v>
      </c>
      <c r="BI95" s="24">
        <f t="shared" si="24"/>
        <v>9388.034357284214</v>
      </c>
      <c r="BJ95" s="24">
        <f t="shared" si="24"/>
        <v>8776.56291003103</v>
      </c>
      <c r="BK95" s="24">
        <f t="shared" si="24"/>
        <v>8271.276699817598</v>
      </c>
      <c r="BL95" s="24">
        <f t="shared" si="24"/>
        <v>8272.071016604936</v>
      </c>
      <c r="BM95" s="24">
        <f t="shared" si="24"/>
        <v>8083.150740188418</v>
      </c>
      <c r="BN95" s="24">
        <f t="shared" si="24"/>
        <v>8141.2774900532295</v>
      </c>
      <c r="BO95" s="24"/>
      <c r="BP95" s="4"/>
      <c r="BQ95" s="42">
        <f ca="1" t="shared" si="22"/>
        <v>0.8583399292431849</v>
      </c>
      <c r="BR95" s="4"/>
      <c r="BS95" s="2">
        <v>87</v>
      </c>
      <c r="BT95" s="25">
        <f ca="1" t="shared" si="18"/>
        <v>4646</v>
      </c>
      <c r="BU95" s="22">
        <f t="shared" si="19"/>
        <v>0.3329511251254121</v>
      </c>
    </row>
    <row r="96" spans="3:76" ht="12.75">
      <c r="C96" s="1" t="s">
        <v>89</v>
      </c>
      <c r="D96" s="3">
        <f t="shared" si="17"/>
        <v>88</v>
      </c>
      <c r="E96" s="4">
        <v>2164</v>
      </c>
      <c r="F96" s="4">
        <v>2235</v>
      </c>
      <c r="G96" s="4">
        <v>2092</v>
      </c>
      <c r="H96" s="4">
        <v>2350</v>
      </c>
      <c r="I96" s="4">
        <v>2446</v>
      </c>
      <c r="J96" s="4">
        <v>2430</v>
      </c>
      <c r="K96" s="4">
        <v>2443</v>
      </c>
      <c r="L96" s="4">
        <v>2453</v>
      </c>
      <c r="M96" s="4">
        <v>2517</v>
      </c>
      <c r="N96" s="4">
        <v>2461</v>
      </c>
      <c r="O96" s="4">
        <v>2636</v>
      </c>
      <c r="P96" s="4">
        <v>2698</v>
      </c>
      <c r="Q96" s="4">
        <v>2779</v>
      </c>
      <c r="R96" s="4">
        <v>2800</v>
      </c>
      <c r="S96" s="4">
        <v>2785</v>
      </c>
      <c r="T96" s="4">
        <v>2793</v>
      </c>
      <c r="U96" s="4">
        <v>2897</v>
      </c>
      <c r="V96" s="4">
        <v>2898</v>
      </c>
      <c r="W96" s="4">
        <v>3045</v>
      </c>
      <c r="X96" s="4">
        <v>3234</v>
      </c>
      <c r="Y96" s="4">
        <v>3294</v>
      </c>
      <c r="Z96" s="4">
        <v>3402</v>
      </c>
      <c r="AA96" s="4">
        <v>3489</v>
      </c>
      <c r="AB96" s="4">
        <v>3482</v>
      </c>
      <c r="AC96" s="4">
        <v>3462</v>
      </c>
      <c r="AD96" s="4">
        <v>3333</v>
      </c>
      <c r="AE96" s="4">
        <v>3446</v>
      </c>
      <c r="AF96" s="4">
        <v>3404</v>
      </c>
      <c r="AG96" s="4">
        <v>3640</v>
      </c>
      <c r="AH96" s="54">
        <v>3531</v>
      </c>
      <c r="AI96" s="54">
        <v>4078</v>
      </c>
      <c r="AJ96" s="62">
        <v>4125</v>
      </c>
      <c r="AK96" s="24">
        <f t="shared" si="24"/>
        <v>3927.5183660691127</v>
      </c>
      <c r="AL96" s="24">
        <f t="shared" si="24"/>
        <v>4026.364237272301</v>
      </c>
      <c r="AM96" s="24">
        <f t="shared" si="24"/>
        <v>4240.194260301403</v>
      </c>
      <c r="AN96" s="24">
        <f t="shared" si="24"/>
        <v>4231.419287729265</v>
      </c>
      <c r="AO96" s="24">
        <f t="shared" si="24"/>
        <v>4288.983888236719</v>
      </c>
      <c r="AP96" s="24">
        <f t="shared" si="24"/>
        <v>4197.068930611331</v>
      </c>
      <c r="AQ96" s="24">
        <f t="shared" si="24"/>
        <v>4423.73537779912</v>
      </c>
      <c r="AR96" s="24">
        <f t="shared" si="24"/>
        <v>4344.091886591869</v>
      </c>
      <c r="AS96" s="24">
        <f t="shared" si="24"/>
        <v>4353.781515230503</v>
      </c>
      <c r="AT96" s="24">
        <f t="shared" si="24"/>
        <v>4358.826540241388</v>
      </c>
      <c r="AU96" s="24">
        <f t="shared" si="24"/>
        <v>4429.988053746515</v>
      </c>
      <c r="AV96" s="24">
        <f t="shared" si="24"/>
        <v>4534.066337731527</v>
      </c>
      <c r="AW96" s="24">
        <f t="shared" si="24"/>
        <v>4724.188277683612</v>
      </c>
      <c r="AX96" s="24">
        <f t="shared" si="24"/>
        <v>4854.122255021029</v>
      </c>
      <c r="AY96" s="24">
        <f t="shared" si="24"/>
        <v>5097.344275537166</v>
      </c>
      <c r="AZ96" s="24">
        <f t="shared" si="24"/>
        <v>5225.137437655283</v>
      </c>
      <c r="BA96" s="24">
        <f t="shared" si="24"/>
        <v>5471.351768169107</v>
      </c>
      <c r="BB96" s="24">
        <f t="shared" si="24"/>
        <v>5536.385298797486</v>
      </c>
      <c r="BC96" s="24">
        <f t="shared" si="24"/>
        <v>5750.102635322553</v>
      </c>
      <c r="BD96" s="24">
        <f t="shared" si="24"/>
        <v>5895.780099668005</v>
      </c>
      <c r="BE96" s="24">
        <f t="shared" si="24"/>
        <v>6650.173191961169</v>
      </c>
      <c r="BF96" s="24">
        <f t="shared" si="24"/>
        <v>6977.572623790932</v>
      </c>
      <c r="BG96" s="24">
        <f t="shared" si="24"/>
        <v>7619.557861869863</v>
      </c>
      <c r="BH96" s="24">
        <f t="shared" si="24"/>
        <v>8030.288350692735</v>
      </c>
      <c r="BI96" s="24">
        <f t="shared" si="24"/>
        <v>8282.818091842599</v>
      </c>
      <c r="BJ96" s="24">
        <f t="shared" si="24"/>
        <v>7936.219836315451</v>
      </c>
      <c r="BK96" s="24">
        <f t="shared" si="24"/>
        <v>7419.309517888043</v>
      </c>
      <c r="BL96" s="24">
        <f t="shared" si="24"/>
        <v>6992.163398487544</v>
      </c>
      <c r="BM96" s="24">
        <f t="shared" si="24"/>
        <v>6992.834877990504</v>
      </c>
      <c r="BN96" s="24">
        <f t="shared" si="24"/>
        <v>6833.130216916736</v>
      </c>
      <c r="BO96" s="24"/>
      <c r="BP96" s="4"/>
      <c r="BQ96" s="42">
        <f ca="1">1-AVERAGE((INDIRECT($BZ$8&amp;ROW(BP95))-INDIRECT($BZ$9&amp;ROW(BP96)))/INDIRECT($BZ$8&amp;ROW(BP95)),(INDIRECT($BZ$9&amp;ROW(BP95))-INDIRECT($BZ$10&amp;ROW(BP96)))/INDIRECT($BZ$9&amp;ROW(BP95)),(INDIRECT($BZ$10&amp;ROW(BP95))-INDIRECT($BZ$11&amp;ROW(BP96)))/INDIRECT($BZ$10&amp;ROW(BP95)))</f>
        <v>0.8453547925245615</v>
      </c>
      <c r="BR96" s="4"/>
      <c r="BS96" s="2">
        <v>88</v>
      </c>
      <c r="BT96" s="25">
        <f ca="1" t="shared" si="18"/>
        <v>4125</v>
      </c>
      <c r="BU96" s="22">
        <f t="shared" si="19"/>
        <v>0.3146453089244851</v>
      </c>
    </row>
    <row r="97" spans="3:76" ht="12.75">
      <c r="C97" s="1" t="s">
        <v>90</v>
      </c>
      <c r="D97" s="3">
        <f t="shared" si="17"/>
        <v>89</v>
      </c>
      <c r="E97" s="4">
        <v>1667</v>
      </c>
      <c r="F97" s="4">
        <v>1718</v>
      </c>
      <c r="G97" s="4">
        <v>1801</v>
      </c>
      <c r="H97" s="4">
        <v>1678</v>
      </c>
      <c r="I97" s="4">
        <v>1903</v>
      </c>
      <c r="J97" s="4">
        <v>1985</v>
      </c>
      <c r="K97" s="4">
        <v>1997</v>
      </c>
      <c r="L97" s="4">
        <v>1997</v>
      </c>
      <c r="M97" s="4">
        <v>1994</v>
      </c>
      <c r="N97" s="4">
        <v>2067</v>
      </c>
      <c r="O97" s="4">
        <v>1995</v>
      </c>
      <c r="P97" s="4">
        <v>2139</v>
      </c>
      <c r="Q97" s="4">
        <v>2163</v>
      </c>
      <c r="R97" s="4">
        <v>2261</v>
      </c>
      <c r="S97" s="4">
        <v>2247</v>
      </c>
      <c r="T97" s="4">
        <v>2250</v>
      </c>
      <c r="U97" s="4">
        <v>2265</v>
      </c>
      <c r="V97" s="4">
        <v>2319</v>
      </c>
      <c r="W97" s="4">
        <v>2332</v>
      </c>
      <c r="X97" s="4">
        <v>2472</v>
      </c>
      <c r="Y97" s="4">
        <v>2606</v>
      </c>
      <c r="Z97" s="4">
        <v>2669</v>
      </c>
      <c r="AA97" s="4">
        <v>2810</v>
      </c>
      <c r="AB97" s="4">
        <v>2863</v>
      </c>
      <c r="AC97" s="4">
        <v>2846</v>
      </c>
      <c r="AD97" s="4">
        <v>2811</v>
      </c>
      <c r="AE97" s="4">
        <v>2727</v>
      </c>
      <c r="AF97" s="4">
        <v>2846</v>
      </c>
      <c r="AG97" s="4">
        <v>2798</v>
      </c>
      <c r="AH97" s="54">
        <v>3037</v>
      </c>
      <c r="AI97" s="54">
        <v>2937</v>
      </c>
      <c r="AJ97" s="62">
        <v>3396</v>
      </c>
      <c r="AK97" s="24">
        <f t="shared" si="24"/>
        <v>3435.9565868448585</v>
      </c>
      <c r="AL97" s="24">
        <f t="shared" si="24"/>
        <v>3271.462448448321</v>
      </c>
      <c r="AM97" s="24">
        <f t="shared" si="24"/>
        <v>3353.7970235375365</v>
      </c>
      <c r="AN97" s="24">
        <f t="shared" si="24"/>
        <v>3531.90870259015</v>
      </c>
      <c r="AO97" s="24">
        <f t="shared" si="24"/>
        <v>3524.599508697151</v>
      </c>
      <c r="AP97" s="24">
        <f t="shared" si="24"/>
        <v>3572.5484707050737</v>
      </c>
      <c r="AQ97" s="24">
        <f t="shared" si="24"/>
        <v>3495.9870636547657</v>
      </c>
      <c r="AR97" s="24">
        <f t="shared" si="24"/>
        <v>3684.7909599533373</v>
      </c>
      <c r="AS97" s="24">
        <f t="shared" si="24"/>
        <v>3618.4511834168825</v>
      </c>
      <c r="AT97" s="24">
        <f t="shared" si="24"/>
        <v>3626.5222484702144</v>
      </c>
      <c r="AU97" s="24">
        <f t="shared" si="24"/>
        <v>3630.7245483288684</v>
      </c>
      <c r="AV97" s="24">
        <f t="shared" si="24"/>
        <v>3689.999183736818</v>
      </c>
      <c r="AW97" s="24">
        <f t="shared" si="24"/>
        <v>3776.6921450473174</v>
      </c>
      <c r="AX97" s="24">
        <f t="shared" si="24"/>
        <v>3935.0559588369147</v>
      </c>
      <c r="AY97" s="24">
        <f t="shared" si="24"/>
        <v>4043.2856570884173</v>
      </c>
      <c r="AZ97" s="24">
        <f t="shared" si="24"/>
        <v>4245.879670047966</v>
      </c>
      <c r="BA97" s="24">
        <f t="shared" si="24"/>
        <v>4352.326156625779</v>
      </c>
      <c r="BB97" s="24">
        <f t="shared" si="24"/>
        <v>4557.412641645068</v>
      </c>
      <c r="BC97" s="24">
        <f t="shared" si="24"/>
        <v>4611.582917506487</v>
      </c>
      <c r="BD97" s="24">
        <f t="shared" si="24"/>
        <v>4789.600733301941</v>
      </c>
      <c r="BE97" s="24">
        <f t="shared" si="24"/>
        <v>4910.944113464999</v>
      </c>
      <c r="BF97" s="24">
        <f t="shared" si="24"/>
        <v>5539.3227594128675</v>
      </c>
      <c r="BG97" s="24">
        <f t="shared" si="24"/>
        <v>5812.033119249168</v>
      </c>
      <c r="BH97" s="24">
        <f t="shared" si="24"/>
        <v>6346.780611960553</v>
      </c>
      <c r="BI97" s="24">
        <f t="shared" si="24"/>
        <v>6688.9023400790875</v>
      </c>
      <c r="BJ97" s="24">
        <f t="shared" si="24"/>
        <v>6899.249304316203</v>
      </c>
      <c r="BK97" s="24">
        <f t="shared" si="24"/>
        <v>6610.547108178642</v>
      </c>
      <c r="BL97" s="24">
        <f t="shared" si="24"/>
        <v>6179.981917049254</v>
      </c>
      <c r="BM97" s="24">
        <f t="shared" si="24"/>
        <v>5824.18663886759</v>
      </c>
      <c r="BN97" s="24">
        <f t="shared" si="24"/>
        <v>5824.745953878772</v>
      </c>
      <c r="BO97" s="24"/>
      <c r="BP97" s="4"/>
      <c r="BQ97" s="42">
        <f ca="1" t="shared" si="22"/>
        <v>0.8329591725684505</v>
      </c>
      <c r="BR97" s="4"/>
      <c r="BS97" s="2">
        <v>89</v>
      </c>
      <c r="BT97" s="25">
        <f ca="1" t="shared" si="18"/>
        <v>3396</v>
      </c>
      <c r="BU97" s="22">
        <f t="shared" si="19"/>
        <v>0.29836584080126516</v>
      </c>
    </row>
    <row r="98" spans="3:76" ht="12.75">
      <c r="C98" s="1" t="s">
        <v>91</v>
      </c>
      <c r="D98" s="3">
        <f t="shared" si="17"/>
        <v>90</v>
      </c>
      <c r="E98" s="4">
        <v>1325</v>
      </c>
      <c r="F98" s="4">
        <v>1312</v>
      </c>
      <c r="G98" s="4">
        <v>1338</v>
      </c>
      <c r="H98" s="4">
        <v>1435</v>
      </c>
      <c r="I98" s="4">
        <v>1337</v>
      </c>
      <c r="J98" s="4">
        <v>1528</v>
      </c>
      <c r="K98" s="4">
        <v>1591</v>
      </c>
      <c r="L98" s="4">
        <v>1570</v>
      </c>
      <c r="M98" s="4">
        <v>1605</v>
      </c>
      <c r="N98" s="4">
        <v>1594</v>
      </c>
      <c r="O98" s="4">
        <v>1652</v>
      </c>
      <c r="P98" s="4">
        <v>1571</v>
      </c>
      <c r="Q98" s="4">
        <v>1705</v>
      </c>
      <c r="R98" s="4">
        <v>1732</v>
      </c>
      <c r="S98" s="4">
        <v>1736</v>
      </c>
      <c r="T98" s="4">
        <v>1738</v>
      </c>
      <c r="U98" s="4">
        <v>1798</v>
      </c>
      <c r="V98" s="4">
        <v>1762</v>
      </c>
      <c r="W98" s="4">
        <v>1814</v>
      </c>
      <c r="X98" s="4">
        <v>1848</v>
      </c>
      <c r="Y98" s="4">
        <v>1973</v>
      </c>
      <c r="Z98" s="4">
        <v>2069</v>
      </c>
      <c r="AA98" s="4">
        <v>2162</v>
      </c>
      <c r="AB98" s="4">
        <v>2256</v>
      </c>
      <c r="AC98" s="4">
        <v>2284</v>
      </c>
      <c r="AD98" s="4">
        <v>2246</v>
      </c>
      <c r="AE98" s="4">
        <v>2274</v>
      </c>
      <c r="AF98" s="4">
        <v>2193</v>
      </c>
      <c r="AG98" s="4">
        <v>2312</v>
      </c>
      <c r="AH98" s="54">
        <v>2248</v>
      </c>
      <c r="AI98" s="54">
        <v>2438</v>
      </c>
      <c r="AJ98" s="62">
        <v>2406</v>
      </c>
      <c r="AK98" s="24">
        <f t="shared" si="24"/>
        <v>2745.5530017099777</v>
      </c>
      <c r="AL98" s="24">
        <f t="shared" si="24"/>
        <v>2777.8565726610927</v>
      </c>
      <c r="AM98" s="24">
        <f t="shared" si="24"/>
        <v>2644.8685351350887</v>
      </c>
      <c r="AN98" s="24">
        <f t="shared" si="24"/>
        <v>2711.4332994992556</v>
      </c>
      <c r="AO98" s="24">
        <f t="shared" si="24"/>
        <v>2855.430665536507</v>
      </c>
      <c r="AP98" s="24">
        <f t="shared" si="24"/>
        <v>2849.5214254796747</v>
      </c>
      <c r="AQ98" s="24">
        <f t="shared" si="24"/>
        <v>2888.2865658123396</v>
      </c>
      <c r="AR98" s="24">
        <f t="shared" si="24"/>
        <v>2826.3892157115997</v>
      </c>
      <c r="AS98" s="24">
        <f t="shared" si="24"/>
        <v>2979.0308836200456</v>
      </c>
      <c r="AT98" s="24">
        <f t="shared" si="24"/>
        <v>2925.3973816758667</v>
      </c>
      <c r="AU98" s="24">
        <f t="shared" si="24"/>
        <v>2931.9225692153755</v>
      </c>
      <c r="AV98" s="24">
        <f t="shared" si="24"/>
        <v>2935.3199888240365</v>
      </c>
      <c r="AW98" s="24">
        <f t="shared" si="24"/>
        <v>2983.2415592508796</v>
      </c>
      <c r="AX98" s="24">
        <f t="shared" si="24"/>
        <v>3053.3299338542865</v>
      </c>
      <c r="AY98" s="24">
        <f t="shared" si="24"/>
        <v>3181.361807915614</v>
      </c>
      <c r="AZ98" s="24">
        <f t="shared" si="24"/>
        <v>3268.861917723794</v>
      </c>
      <c r="BA98" s="24">
        <f t="shared" si="24"/>
        <v>3432.652436101167</v>
      </c>
      <c r="BB98" s="24">
        <f t="shared" si="24"/>
        <v>3518.710878605641</v>
      </c>
      <c r="BC98" s="24">
        <f t="shared" si="24"/>
        <v>3684.5164777089562</v>
      </c>
      <c r="BD98" s="24">
        <f t="shared" si="24"/>
        <v>3728.311343284568</v>
      </c>
      <c r="BE98" s="24">
        <f t="shared" si="24"/>
        <v>3872.232824001606</v>
      </c>
      <c r="BF98" s="24">
        <f t="shared" si="24"/>
        <v>3970.3349092914523</v>
      </c>
      <c r="BG98" s="24">
        <f t="shared" si="24"/>
        <v>4478.358135908832</v>
      </c>
      <c r="BH98" s="24">
        <f t="shared" si="24"/>
        <v>4698.835387689151</v>
      </c>
      <c r="BI98" s="24">
        <f t="shared" si="24"/>
        <v>5131.160942391927</v>
      </c>
      <c r="BJ98" s="24">
        <f t="shared" si="24"/>
        <v>5407.754975838938</v>
      </c>
      <c r="BK98" s="24">
        <f t="shared" si="24"/>
        <v>5577.813497353011</v>
      </c>
      <c r="BL98" s="24">
        <f t="shared" si="24"/>
        <v>5344.407378034477</v>
      </c>
      <c r="BM98" s="24">
        <f t="shared" si="24"/>
        <v>4996.309747605406</v>
      </c>
      <c r="BN98" s="24">
        <f t="shared" si="24"/>
        <v>4708.6611039051995</v>
      </c>
      <c r="BO98" s="24"/>
      <c r="BP98" s="4"/>
      <c r="BQ98" s="42">
        <f ca="1" t="shared" si="22"/>
        <v>0.8084667260630087</v>
      </c>
      <c r="BR98" s="4"/>
      <c r="BS98" s="2">
        <v>90</v>
      </c>
      <c r="BT98" s="25">
        <f ca="1" t="shared" si="18"/>
        <v>2406</v>
      </c>
      <c r="BU98" s="22">
        <f t="shared" si="19"/>
        <v>0.2906148085517575</v>
      </c>
    </row>
    <row r="99" spans="3:76" ht="12.75">
      <c r="C99" s="1" t="s">
        <v>92</v>
      </c>
      <c r="D99" s="3">
        <f t="shared" si="17"/>
        <v>91</v>
      </c>
      <c r="E99" s="4">
        <v>1024</v>
      </c>
      <c r="F99" s="4">
        <v>1012</v>
      </c>
      <c r="G99" s="4">
        <v>1009</v>
      </c>
      <c r="H99" s="4">
        <v>1026</v>
      </c>
      <c r="I99" s="4">
        <v>1144</v>
      </c>
      <c r="J99" s="4">
        <v>1041</v>
      </c>
      <c r="K99" s="4">
        <v>1197</v>
      </c>
      <c r="L99" s="4">
        <v>1236</v>
      </c>
      <c r="M99" s="4">
        <v>1240</v>
      </c>
      <c r="N99" s="4">
        <v>1267</v>
      </c>
      <c r="O99" s="4">
        <v>1281</v>
      </c>
      <c r="P99" s="4">
        <v>1296</v>
      </c>
      <c r="Q99" s="4">
        <v>1234</v>
      </c>
      <c r="R99" s="4">
        <v>1347</v>
      </c>
      <c r="S99" s="4">
        <v>1355</v>
      </c>
      <c r="T99" s="4">
        <v>1353</v>
      </c>
      <c r="U99" s="4">
        <v>1337</v>
      </c>
      <c r="V99" s="4">
        <v>1373</v>
      </c>
      <c r="W99" s="4">
        <v>1353</v>
      </c>
      <c r="X99" s="4">
        <v>1402</v>
      </c>
      <c r="Y99" s="4">
        <v>1476</v>
      </c>
      <c r="Z99" s="4">
        <v>1548</v>
      </c>
      <c r="AA99" s="4">
        <v>1625</v>
      </c>
      <c r="AB99" s="4">
        <v>1687</v>
      </c>
      <c r="AC99" s="4">
        <v>1765</v>
      </c>
      <c r="AD99" s="4">
        <v>1801</v>
      </c>
      <c r="AE99" s="4">
        <v>1755</v>
      </c>
      <c r="AF99" s="4">
        <v>1849</v>
      </c>
      <c r="AG99" s="4">
        <v>1739</v>
      </c>
      <c r="AH99" s="54">
        <v>1877</v>
      </c>
      <c r="AI99" s="54">
        <v>1776</v>
      </c>
      <c r="AJ99" s="62">
        <v>1912</v>
      </c>
      <c r="AK99" s="24">
        <f t="shared" si="24"/>
        <v>1913.6812187683001</v>
      </c>
      <c r="AL99" s="24">
        <f t="shared" si="24"/>
        <v>2183.7544532441043</v>
      </c>
      <c r="AM99" s="24">
        <f t="shared" si="24"/>
        <v>2209.4480264063227</v>
      </c>
      <c r="AN99" s="24">
        <f t="shared" si="24"/>
        <v>2103.672170323876</v>
      </c>
      <c r="AO99" s="24">
        <f t="shared" si="24"/>
        <v>2156.616367911342</v>
      </c>
      <c r="AP99" s="24">
        <f t="shared" si="24"/>
        <v>2271.14880969754</v>
      </c>
      <c r="AQ99" s="24">
        <f t="shared" si="24"/>
        <v>2266.448725859654</v>
      </c>
      <c r="AR99" s="24">
        <f t="shared" si="24"/>
        <v>2297.281693855306</v>
      </c>
      <c r="AS99" s="24">
        <f t="shared" si="24"/>
        <v>2248.049858286182</v>
      </c>
      <c r="AT99" s="24">
        <f t="shared" si="24"/>
        <v>2369.4577938962657</v>
      </c>
      <c r="AU99" s="24">
        <f t="shared" si="24"/>
        <v>2326.7988473595456</v>
      </c>
      <c r="AV99" s="24">
        <f t="shared" si="24"/>
        <v>2331.988842722513</v>
      </c>
      <c r="AW99" s="24">
        <f t="shared" si="24"/>
        <v>2334.6910780082026</v>
      </c>
      <c r="AX99" s="24">
        <f t="shared" si="24"/>
        <v>2372.8068757221395</v>
      </c>
      <c r="AY99" s="24">
        <f t="shared" si="24"/>
        <v>2428.553677938489</v>
      </c>
      <c r="AZ99" s="24">
        <f t="shared" si="24"/>
        <v>2530.387507030289</v>
      </c>
      <c r="BA99" s="24">
        <f t="shared" si="24"/>
        <v>2599.983233040296</v>
      </c>
      <c r="BB99" s="24">
        <f t="shared" si="24"/>
        <v>2730.2587271513116</v>
      </c>
      <c r="BC99" s="24">
        <f t="shared" si="24"/>
        <v>2798.7077816555775</v>
      </c>
      <c r="BD99" s="24">
        <f t="shared" si="24"/>
        <v>2930.58602811054</v>
      </c>
      <c r="BE99" s="24">
        <f t="shared" si="24"/>
        <v>2965.4195325704445</v>
      </c>
      <c r="BF99" s="24">
        <f t="shared" si="24"/>
        <v>3079.8916167872026</v>
      </c>
      <c r="BG99" s="24">
        <f t="shared" si="24"/>
        <v>3157.9199285665813</v>
      </c>
      <c r="BH99" s="24">
        <f t="shared" si="24"/>
        <v>3561.990796179113</v>
      </c>
      <c r="BI99" s="24">
        <f t="shared" si="24"/>
        <v>3737.3537121797967</v>
      </c>
      <c r="BJ99" s="24">
        <f t="shared" si="24"/>
        <v>4081.2162618174907</v>
      </c>
      <c r="BK99" s="24">
        <f aca="true" t="shared" si="25" ref="AJ99:BN107">BJ98*$BQ99</f>
        <v>4301.21327222103</v>
      </c>
      <c r="BL99" s="24">
        <f t="shared" si="25"/>
        <v>4436.47420269193</v>
      </c>
      <c r="BM99" s="24">
        <f t="shared" si="25"/>
        <v>4250.827940478517</v>
      </c>
      <c r="BN99" s="24">
        <f t="shared" si="25"/>
        <v>3973.958490083729</v>
      </c>
      <c r="BO99" s="24"/>
      <c r="BP99" s="4"/>
      <c r="BQ99" s="42">
        <f ca="1" t="shared" si="22"/>
        <v>0.7953787276676226</v>
      </c>
      <c r="BR99" s="4"/>
      <c r="BS99" s="2">
        <v>91</v>
      </c>
      <c r="BT99" s="25">
        <f ca="1" t="shared" si="18"/>
        <v>1912</v>
      </c>
      <c r="BU99" s="22">
        <f t="shared" si="19"/>
        <v>0.2744366298263241</v>
      </c>
    </row>
    <row r="100" spans="3:76" ht="12.75">
      <c r="C100" s="1" t="s">
        <v>93</v>
      </c>
      <c r="D100" s="3">
        <f t="shared" si="17"/>
        <v>92</v>
      </c>
      <c r="E100" s="4">
        <v>716</v>
      </c>
      <c r="F100" s="4">
        <v>769</v>
      </c>
      <c r="G100" s="4">
        <v>762</v>
      </c>
      <c r="H100" s="4">
        <v>752</v>
      </c>
      <c r="I100" s="4">
        <v>785</v>
      </c>
      <c r="J100" s="4">
        <v>867</v>
      </c>
      <c r="K100" s="4">
        <v>793</v>
      </c>
      <c r="L100" s="4">
        <v>883</v>
      </c>
      <c r="M100" s="4">
        <v>950</v>
      </c>
      <c r="N100" s="4">
        <v>948</v>
      </c>
      <c r="O100" s="4">
        <v>963</v>
      </c>
      <c r="P100" s="4">
        <v>959</v>
      </c>
      <c r="Q100" s="4">
        <v>977</v>
      </c>
      <c r="R100" s="4">
        <v>930</v>
      </c>
      <c r="S100" s="4">
        <v>1012</v>
      </c>
      <c r="T100" s="4">
        <v>1019</v>
      </c>
      <c r="U100" s="4">
        <v>1058</v>
      </c>
      <c r="V100" s="4">
        <v>1013</v>
      </c>
      <c r="W100" s="4">
        <v>1027</v>
      </c>
      <c r="X100" s="4">
        <v>1014</v>
      </c>
      <c r="Y100" s="4">
        <v>1034</v>
      </c>
      <c r="Z100" s="4">
        <v>1123</v>
      </c>
      <c r="AA100" s="4">
        <v>1170</v>
      </c>
      <c r="AB100" s="4">
        <v>1235</v>
      </c>
      <c r="AC100" s="4">
        <v>1292</v>
      </c>
      <c r="AD100" s="4">
        <v>1325</v>
      </c>
      <c r="AE100" s="4">
        <v>1397</v>
      </c>
      <c r="AF100" s="4">
        <v>1379</v>
      </c>
      <c r="AG100" s="4">
        <v>1441</v>
      </c>
      <c r="AH100" s="54">
        <v>1362</v>
      </c>
      <c r="AI100" s="54">
        <v>1434</v>
      </c>
      <c r="AJ100" s="62">
        <v>1364</v>
      </c>
      <c r="AK100" s="24">
        <f t="shared" si="25"/>
        <v>1475.561680158037</v>
      </c>
      <c r="AL100" s="24">
        <f t="shared" si="25"/>
        <v>1476.8591393580716</v>
      </c>
      <c r="AM100" s="24">
        <f t="shared" si="25"/>
        <v>1685.284722845955</v>
      </c>
      <c r="AN100" s="24">
        <f t="shared" si="25"/>
        <v>1705.1134111223705</v>
      </c>
      <c r="AO100" s="24">
        <f t="shared" si="25"/>
        <v>1623.4822396154823</v>
      </c>
      <c r="AP100" s="24">
        <f t="shared" si="25"/>
        <v>1664.341250675514</v>
      </c>
      <c r="AQ100" s="24">
        <f t="shared" si="25"/>
        <v>1752.7302058191567</v>
      </c>
      <c r="AR100" s="24">
        <f t="shared" si="25"/>
        <v>1749.102975900373</v>
      </c>
      <c r="AS100" s="24">
        <f t="shared" si="25"/>
        <v>1772.8979267685336</v>
      </c>
      <c r="AT100" s="24">
        <f t="shared" si="25"/>
        <v>1734.903883876462</v>
      </c>
      <c r="AU100" s="24">
        <f t="shared" si="25"/>
        <v>1828.5989139252767</v>
      </c>
      <c r="AV100" s="24">
        <f t="shared" si="25"/>
        <v>1795.677414539558</v>
      </c>
      <c r="AW100" s="24">
        <f t="shared" si="25"/>
        <v>1799.682727446353</v>
      </c>
      <c r="AX100" s="24">
        <f t="shared" si="25"/>
        <v>1801.7681431567792</v>
      </c>
      <c r="AY100" s="24">
        <f t="shared" si="25"/>
        <v>1831.183525225472</v>
      </c>
      <c r="AZ100" s="24">
        <f t="shared" si="25"/>
        <v>1874.205410759883</v>
      </c>
      <c r="BA100" s="24">
        <f t="shared" si="25"/>
        <v>1952.7943730776776</v>
      </c>
      <c r="BB100" s="24">
        <f t="shared" si="25"/>
        <v>2006.5039893973137</v>
      </c>
      <c r="BC100" s="24">
        <f t="shared" si="25"/>
        <v>2107.0424449275797</v>
      </c>
      <c r="BD100" s="24">
        <f t="shared" si="25"/>
        <v>2159.8671320978433</v>
      </c>
      <c r="BE100" s="24">
        <f t="shared" si="25"/>
        <v>2261.6424913632095</v>
      </c>
      <c r="BF100" s="24">
        <f t="shared" si="25"/>
        <v>2288.524805362503</v>
      </c>
      <c r="BG100" s="24">
        <f t="shared" si="25"/>
        <v>2376.8671803196535</v>
      </c>
      <c r="BH100" s="24">
        <f t="shared" si="25"/>
        <v>2437.084537447831</v>
      </c>
      <c r="BI100" s="24">
        <f t="shared" si="25"/>
        <v>2748.921089915019</v>
      </c>
      <c r="BJ100" s="24">
        <f t="shared" si="25"/>
        <v>2884.255189795448</v>
      </c>
      <c r="BK100" s="24">
        <f t="shared" si="25"/>
        <v>3149.6267386902296</v>
      </c>
      <c r="BL100" s="24">
        <f t="shared" si="25"/>
        <v>3319.406633199012</v>
      </c>
      <c r="BM100" s="24">
        <f t="shared" si="25"/>
        <v>3423.792535827349</v>
      </c>
      <c r="BN100" s="24">
        <f t="shared" si="25"/>
        <v>3280.5223943071173</v>
      </c>
      <c r="BO100" s="24"/>
      <c r="BP100" s="4"/>
      <c r="BQ100" s="42">
        <f ca="1" t="shared" si="22"/>
        <v>0.7717372804173833</v>
      </c>
      <c r="BR100" s="4"/>
      <c r="BS100" s="2">
        <v>92</v>
      </c>
      <c r="BT100" s="25">
        <f ca="1" t="shared" si="18"/>
        <v>1364</v>
      </c>
      <c r="BU100" s="22">
        <f t="shared" si="19"/>
        <v>0.2488143013498723</v>
      </c>
    </row>
    <row r="101" spans="3:76" ht="12.75">
      <c r="C101" s="1" t="s">
        <v>94</v>
      </c>
      <c r="D101" s="3">
        <f t="shared" si="17"/>
        <v>93</v>
      </c>
      <c r="E101" s="4">
        <v>525</v>
      </c>
      <c r="F101" s="4">
        <v>502</v>
      </c>
      <c r="G101" s="4">
        <v>556</v>
      </c>
      <c r="H101" s="4">
        <v>539</v>
      </c>
      <c r="I101" s="4">
        <v>556</v>
      </c>
      <c r="J101" s="4">
        <v>572</v>
      </c>
      <c r="K101" s="4">
        <v>640</v>
      </c>
      <c r="L101" s="4">
        <v>593</v>
      </c>
      <c r="M101" s="4">
        <v>665</v>
      </c>
      <c r="N101" s="4">
        <v>705</v>
      </c>
      <c r="O101" s="4">
        <v>693</v>
      </c>
      <c r="P101" s="4">
        <v>714</v>
      </c>
      <c r="Q101" s="4">
        <v>707</v>
      </c>
      <c r="R101" s="4">
        <v>722</v>
      </c>
      <c r="S101" s="4">
        <v>683</v>
      </c>
      <c r="T101" s="4">
        <v>750</v>
      </c>
      <c r="U101" s="4">
        <v>749</v>
      </c>
      <c r="V101" s="4">
        <v>761</v>
      </c>
      <c r="W101" s="4">
        <v>763</v>
      </c>
      <c r="X101" s="4">
        <v>758</v>
      </c>
      <c r="Y101" s="4">
        <v>771</v>
      </c>
      <c r="Z101" s="4">
        <v>778</v>
      </c>
      <c r="AA101" s="4">
        <v>852</v>
      </c>
      <c r="AB101" s="4">
        <v>877</v>
      </c>
      <c r="AC101" s="4">
        <v>912</v>
      </c>
      <c r="AD101" s="4">
        <v>976</v>
      </c>
      <c r="AE101" s="4">
        <v>1004</v>
      </c>
      <c r="AF101" s="4">
        <v>1037</v>
      </c>
      <c r="AG101" s="4">
        <v>1015</v>
      </c>
      <c r="AH101" s="54">
        <v>1085</v>
      </c>
      <c r="AI101" s="54">
        <v>1029</v>
      </c>
      <c r="AJ101" s="62">
        <v>1074</v>
      </c>
      <c r="AK101" s="24">
        <f t="shared" si="25"/>
        <v>1026.3690452455132</v>
      </c>
      <c r="AL101" s="24">
        <f t="shared" si="25"/>
        <v>1110.315859871459</v>
      </c>
      <c r="AM101" s="24">
        <f t="shared" si="25"/>
        <v>1111.2921589626499</v>
      </c>
      <c r="AN101" s="24">
        <f t="shared" si="25"/>
        <v>1268.1261524591293</v>
      </c>
      <c r="AO101" s="24">
        <f t="shared" si="25"/>
        <v>1283.046645021252</v>
      </c>
      <c r="AP101" s="24">
        <f t="shared" si="25"/>
        <v>1221.6216394774121</v>
      </c>
      <c r="AQ101" s="24">
        <f t="shared" si="25"/>
        <v>1252.3668184886735</v>
      </c>
      <c r="AR101" s="24">
        <f t="shared" si="25"/>
        <v>1318.876853313475</v>
      </c>
      <c r="AS101" s="24">
        <f t="shared" si="25"/>
        <v>1316.147471708909</v>
      </c>
      <c r="AT101" s="24">
        <f t="shared" si="25"/>
        <v>1334.0524577823826</v>
      </c>
      <c r="AU101" s="24">
        <f t="shared" si="25"/>
        <v>1305.4630812954672</v>
      </c>
      <c r="AV101" s="24">
        <f t="shared" si="25"/>
        <v>1375.9657781689655</v>
      </c>
      <c r="AW101" s="24">
        <f t="shared" si="25"/>
        <v>1351.1933383650278</v>
      </c>
      <c r="AX101" s="24">
        <f t="shared" si="25"/>
        <v>1354.2072160659493</v>
      </c>
      <c r="AY101" s="24">
        <f t="shared" si="25"/>
        <v>1355.7764287724376</v>
      </c>
      <c r="AZ101" s="24">
        <f t="shared" si="25"/>
        <v>1377.910620568168</v>
      </c>
      <c r="BA101" s="24">
        <f t="shared" si="25"/>
        <v>1410.283297680056</v>
      </c>
      <c r="BB101" s="24">
        <f t="shared" si="25"/>
        <v>1469.4191321528936</v>
      </c>
      <c r="BC101" s="24">
        <f t="shared" si="25"/>
        <v>1509.8340057764183</v>
      </c>
      <c r="BD101" s="24">
        <f t="shared" si="25"/>
        <v>1585.4861748475748</v>
      </c>
      <c r="BE101" s="24">
        <f t="shared" si="25"/>
        <v>1625.235165856619</v>
      </c>
      <c r="BF101" s="24">
        <f t="shared" si="25"/>
        <v>1701.8180678498104</v>
      </c>
      <c r="BG101" s="24">
        <f t="shared" si="25"/>
        <v>1722.046201979902</v>
      </c>
      <c r="BH101" s="24">
        <f t="shared" si="25"/>
        <v>1788.5211866129605</v>
      </c>
      <c r="BI101" s="24">
        <f t="shared" si="25"/>
        <v>1833.832939796872</v>
      </c>
      <c r="BJ101" s="24">
        <f t="shared" si="25"/>
        <v>2068.480582486315</v>
      </c>
      <c r="BK101" s="24">
        <f t="shared" si="25"/>
        <v>2170.315429175052</v>
      </c>
      <c r="BL101" s="24">
        <f t="shared" si="25"/>
        <v>2369.9995518102864</v>
      </c>
      <c r="BM101" s="24">
        <f t="shared" si="25"/>
        <v>2497.7538247053476</v>
      </c>
      <c r="BN101" s="24">
        <f t="shared" si="25"/>
        <v>2576.301082196357</v>
      </c>
      <c r="BO101" s="24"/>
      <c r="BP101" s="4"/>
      <c r="BQ101" s="42">
        <f ca="1" t="shared" si="22"/>
        <v>0.7524699745201711</v>
      </c>
      <c r="BR101" s="4"/>
      <c r="BS101" s="2">
        <v>93</v>
      </c>
      <c r="BT101" s="25">
        <f ca="1" t="shared" si="18"/>
        <v>1074</v>
      </c>
      <c r="BU101" s="22">
        <f t="shared" si="19"/>
        <v>0.24053751399776035</v>
      </c>
    </row>
    <row r="102" spans="3:76" ht="12.75">
      <c r="C102" s="1" t="s">
        <v>95</v>
      </c>
      <c r="D102" s="3">
        <f t="shared" si="17"/>
        <v>94</v>
      </c>
      <c r="E102" s="4">
        <v>380</v>
      </c>
      <c r="F102" s="4">
        <v>366</v>
      </c>
      <c r="G102" s="4">
        <v>355</v>
      </c>
      <c r="H102" s="4">
        <v>394</v>
      </c>
      <c r="I102" s="4">
        <v>406</v>
      </c>
      <c r="J102" s="4">
        <v>411</v>
      </c>
      <c r="K102" s="4">
        <v>411</v>
      </c>
      <c r="L102" s="4">
        <v>483</v>
      </c>
      <c r="M102" s="4">
        <v>450</v>
      </c>
      <c r="N102" s="4">
        <v>493</v>
      </c>
      <c r="O102" s="4">
        <v>526</v>
      </c>
      <c r="P102" s="4">
        <v>504</v>
      </c>
      <c r="Q102" s="4">
        <v>541</v>
      </c>
      <c r="R102" s="4">
        <v>526</v>
      </c>
      <c r="S102" s="4">
        <v>528</v>
      </c>
      <c r="T102" s="4">
        <v>473</v>
      </c>
      <c r="U102" s="4">
        <v>537</v>
      </c>
      <c r="V102" s="4">
        <v>530</v>
      </c>
      <c r="W102" s="4">
        <v>554</v>
      </c>
      <c r="X102" s="4">
        <v>547</v>
      </c>
      <c r="Y102" s="4">
        <v>576</v>
      </c>
      <c r="Z102" s="4">
        <v>547</v>
      </c>
      <c r="AA102" s="4">
        <v>570</v>
      </c>
      <c r="AB102" s="4">
        <v>618</v>
      </c>
      <c r="AC102" s="4">
        <v>641</v>
      </c>
      <c r="AD102" s="4">
        <v>677</v>
      </c>
      <c r="AE102" s="4">
        <v>717</v>
      </c>
      <c r="AF102" s="4">
        <v>721</v>
      </c>
      <c r="AG102" s="4">
        <v>797</v>
      </c>
      <c r="AH102" s="54">
        <v>757</v>
      </c>
      <c r="AI102" s="54">
        <v>797</v>
      </c>
      <c r="AJ102" s="62">
        <v>741</v>
      </c>
      <c r="AK102" s="24">
        <f t="shared" si="25"/>
        <v>787.7760063822127</v>
      </c>
      <c r="AL102" s="24">
        <f t="shared" si="25"/>
        <v>752.8388338341108</v>
      </c>
      <c r="AM102" s="24">
        <f t="shared" si="25"/>
        <v>814.4135883727845</v>
      </c>
      <c r="AN102" s="24">
        <f t="shared" si="25"/>
        <v>815.1297010348821</v>
      </c>
      <c r="AO102" s="24">
        <f t="shared" si="25"/>
        <v>930.1669981127504</v>
      </c>
      <c r="AP102" s="24">
        <f t="shared" si="25"/>
        <v>941.1111378183784</v>
      </c>
      <c r="AQ102" s="24">
        <f t="shared" si="25"/>
        <v>896.0560674651834</v>
      </c>
      <c r="AR102" s="24">
        <f t="shared" si="25"/>
        <v>918.6075705722576</v>
      </c>
      <c r="AS102" s="24">
        <f t="shared" si="25"/>
        <v>967.3924957292633</v>
      </c>
      <c r="AT102" s="24">
        <f t="shared" si="25"/>
        <v>965.3905019300659</v>
      </c>
      <c r="AU102" s="24">
        <f t="shared" si="25"/>
        <v>978.523759307431</v>
      </c>
      <c r="AV102" s="24">
        <f t="shared" si="25"/>
        <v>957.5535313429805</v>
      </c>
      <c r="AW102" s="24">
        <f t="shared" si="25"/>
        <v>1009.2670629837442</v>
      </c>
      <c r="AX102" s="24">
        <f t="shared" si="25"/>
        <v>991.0965474371056</v>
      </c>
      <c r="AY102" s="24">
        <f t="shared" si="25"/>
        <v>993.3072183299887</v>
      </c>
      <c r="AZ102" s="24">
        <f t="shared" si="25"/>
        <v>994.4582314762471</v>
      </c>
      <c r="BA102" s="24">
        <f t="shared" si="25"/>
        <v>1010.6935994625958</v>
      </c>
      <c r="BB102" s="24">
        <f t="shared" si="25"/>
        <v>1034.4388678900668</v>
      </c>
      <c r="BC102" s="24">
        <f t="shared" si="25"/>
        <v>1077.814837643411</v>
      </c>
      <c r="BD102" s="24">
        <f t="shared" si="25"/>
        <v>1107.4590347957221</v>
      </c>
      <c r="BE102" s="24">
        <f t="shared" si="25"/>
        <v>1162.949689940068</v>
      </c>
      <c r="BF102" s="24">
        <f t="shared" si="25"/>
        <v>1192.105464050708</v>
      </c>
      <c r="BG102" s="24">
        <f t="shared" si="25"/>
        <v>1248.278809199085</v>
      </c>
      <c r="BH102" s="24">
        <f t="shared" si="25"/>
        <v>1263.1160892005441</v>
      </c>
      <c r="BI102" s="24">
        <f t="shared" si="25"/>
        <v>1311.8753051396036</v>
      </c>
      <c r="BJ102" s="24">
        <f t="shared" si="25"/>
        <v>1345.1113498001234</v>
      </c>
      <c r="BK102" s="24">
        <f t="shared" si="25"/>
        <v>1517.2247416668738</v>
      </c>
      <c r="BL102" s="24">
        <f t="shared" si="25"/>
        <v>1591.9203178633338</v>
      </c>
      <c r="BM102" s="24">
        <f t="shared" si="25"/>
        <v>1738.3880652260164</v>
      </c>
      <c r="BN102" s="24">
        <f t="shared" si="25"/>
        <v>1832.0954682982087</v>
      </c>
      <c r="BO102" s="24"/>
      <c r="BP102" s="4"/>
      <c r="BQ102" s="42">
        <f ca="1" t="shared" si="22"/>
        <v>0.7334972126463806</v>
      </c>
      <c r="BR102" s="4"/>
      <c r="BS102" s="2">
        <v>94</v>
      </c>
      <c r="BT102" s="25">
        <f ca="1" t="shared" si="18"/>
        <v>741</v>
      </c>
      <c r="BU102" s="22">
        <f t="shared" si="19"/>
        <v>0.23041044776119404</v>
      </c>
    </row>
    <row r="103" spans="3:76" ht="12.75">
      <c r="C103" s="1" t="s">
        <v>96</v>
      </c>
      <c r="D103" s="3">
        <f t="shared" si="17"/>
        <v>95</v>
      </c>
      <c r="E103" s="4">
        <v>222</v>
      </c>
      <c r="F103" s="4">
        <v>267</v>
      </c>
      <c r="G103" s="4">
        <v>237</v>
      </c>
      <c r="H103" s="4">
        <v>257</v>
      </c>
      <c r="I103" s="4">
        <v>272</v>
      </c>
      <c r="J103" s="4">
        <v>281</v>
      </c>
      <c r="K103" s="4">
        <v>291</v>
      </c>
      <c r="L103" s="4">
        <v>276</v>
      </c>
      <c r="M103" s="4">
        <v>336</v>
      </c>
      <c r="N103" s="4">
        <v>337</v>
      </c>
      <c r="O103" s="4">
        <v>351</v>
      </c>
      <c r="P103" s="4">
        <v>365</v>
      </c>
      <c r="Q103" s="4">
        <v>360</v>
      </c>
      <c r="R103" s="4">
        <v>386</v>
      </c>
      <c r="S103" s="4">
        <v>361</v>
      </c>
      <c r="T103" s="4">
        <v>352</v>
      </c>
      <c r="U103" s="4">
        <v>335</v>
      </c>
      <c r="V103" s="4">
        <v>382</v>
      </c>
      <c r="W103" s="4">
        <v>375</v>
      </c>
      <c r="X103" s="4">
        <v>397</v>
      </c>
      <c r="Y103" s="4">
        <v>385</v>
      </c>
      <c r="Z103" s="4">
        <v>402</v>
      </c>
      <c r="AA103" s="4">
        <v>380</v>
      </c>
      <c r="AB103" s="4">
        <v>413</v>
      </c>
      <c r="AC103" s="4">
        <v>449</v>
      </c>
      <c r="AD103" s="4">
        <v>444</v>
      </c>
      <c r="AE103" s="4">
        <v>484</v>
      </c>
      <c r="AF103" s="4">
        <v>513</v>
      </c>
      <c r="AG103" s="4">
        <v>511</v>
      </c>
      <c r="AH103" s="54">
        <v>569</v>
      </c>
      <c r="AI103" s="54">
        <v>519</v>
      </c>
      <c r="AJ103" s="62">
        <v>595</v>
      </c>
      <c r="AK103" s="24">
        <f t="shared" si="25"/>
        <v>530.0812276552263</v>
      </c>
      <c r="AL103" s="24">
        <f t="shared" si="25"/>
        <v>563.5428779762681</v>
      </c>
      <c r="AM103" s="24">
        <f t="shared" si="25"/>
        <v>538.5502473216118</v>
      </c>
      <c r="AN103" s="24">
        <f t="shared" si="25"/>
        <v>582.5983194922318</v>
      </c>
      <c r="AO103" s="24">
        <f t="shared" si="25"/>
        <v>583.1105973317245</v>
      </c>
      <c r="AP103" s="24">
        <f t="shared" si="25"/>
        <v>665.4035955249437</v>
      </c>
      <c r="AQ103" s="24">
        <f t="shared" si="25"/>
        <v>673.2325874423386</v>
      </c>
      <c r="AR103" s="24">
        <f t="shared" si="25"/>
        <v>641.0020246826704</v>
      </c>
      <c r="AS103" s="24">
        <f t="shared" si="25"/>
        <v>657.1344517440314</v>
      </c>
      <c r="AT103" s="24">
        <f t="shared" si="25"/>
        <v>692.0332007565737</v>
      </c>
      <c r="AU103" s="24">
        <f t="shared" si="25"/>
        <v>690.6010559106402</v>
      </c>
      <c r="AV103" s="24">
        <f t="shared" si="25"/>
        <v>699.9960534729962</v>
      </c>
      <c r="AW103" s="24">
        <f t="shared" si="25"/>
        <v>684.9948062616522</v>
      </c>
      <c r="AX103" s="24">
        <f t="shared" si="25"/>
        <v>721.9885611044638</v>
      </c>
      <c r="AY103" s="24">
        <f t="shared" si="25"/>
        <v>708.9901141569733</v>
      </c>
      <c r="AZ103" s="24">
        <f t="shared" si="25"/>
        <v>710.5715380987291</v>
      </c>
      <c r="BA103" s="24">
        <f t="shared" si="25"/>
        <v>711.3949260361326</v>
      </c>
      <c r="BB103" s="24">
        <f t="shared" si="25"/>
        <v>723.0090472151313</v>
      </c>
      <c r="BC103" s="24">
        <f t="shared" si="25"/>
        <v>739.9954453784737</v>
      </c>
      <c r="BD103" s="24">
        <f t="shared" si="25"/>
        <v>771.0248479393222</v>
      </c>
      <c r="BE103" s="24">
        <f t="shared" si="25"/>
        <v>792.2310995173932</v>
      </c>
      <c r="BF103" s="24">
        <f t="shared" si="25"/>
        <v>831.926854716189</v>
      </c>
      <c r="BG103" s="24">
        <f t="shared" si="25"/>
        <v>852.78370833806</v>
      </c>
      <c r="BH103" s="24">
        <f t="shared" si="25"/>
        <v>892.9678321676854</v>
      </c>
      <c r="BI103" s="24">
        <f t="shared" si="25"/>
        <v>903.5818181302196</v>
      </c>
      <c r="BJ103" s="24">
        <f t="shared" si="25"/>
        <v>938.4621758150819</v>
      </c>
      <c r="BK103" s="24">
        <f t="shared" si="25"/>
        <v>962.2378888461916</v>
      </c>
      <c r="BL103" s="24">
        <f t="shared" si="25"/>
        <v>1085.3608012033199</v>
      </c>
      <c r="BM103" s="24">
        <f t="shared" si="25"/>
        <v>1138.7949749288719</v>
      </c>
      <c r="BN103" s="24">
        <f t="shared" si="25"/>
        <v>1243.5720374577602</v>
      </c>
      <c r="BO103" s="24"/>
      <c r="BP103" s="4"/>
      <c r="BQ103" s="42">
        <f ca="1" t="shared" si="22"/>
        <v>0.7153592815860004</v>
      </c>
      <c r="BR103" s="4"/>
      <c r="BS103" s="2">
        <v>95</v>
      </c>
      <c r="BT103" s="25">
        <f ca="1" t="shared" si="18"/>
        <v>595</v>
      </c>
      <c r="BU103" s="22">
        <f t="shared" si="19"/>
        <v>0.22537878787878787</v>
      </c>
    </row>
    <row r="104" spans="3:76" ht="12.75">
      <c r="C104" s="1" t="s">
        <v>97</v>
      </c>
      <c r="D104" s="3">
        <f t="shared" si="17"/>
        <v>96</v>
      </c>
      <c r="E104" s="4">
        <v>169</v>
      </c>
      <c r="F104" s="4">
        <v>147</v>
      </c>
      <c r="G104" s="4">
        <v>181</v>
      </c>
      <c r="H104" s="4">
        <v>155</v>
      </c>
      <c r="I104" s="4">
        <v>173</v>
      </c>
      <c r="J104" s="4">
        <v>191</v>
      </c>
      <c r="K104" s="4">
        <v>191</v>
      </c>
      <c r="L104" s="4">
        <v>205</v>
      </c>
      <c r="M104" s="4">
        <v>192</v>
      </c>
      <c r="N104" s="4">
        <v>213</v>
      </c>
      <c r="O104" s="4">
        <v>230</v>
      </c>
      <c r="P104" s="4">
        <v>246</v>
      </c>
      <c r="Q104" s="4">
        <v>231</v>
      </c>
      <c r="R104" s="4">
        <v>265</v>
      </c>
      <c r="S104" s="4">
        <v>260</v>
      </c>
      <c r="T104" s="4">
        <v>235</v>
      </c>
      <c r="U104" s="4">
        <v>230</v>
      </c>
      <c r="V104" s="4">
        <v>232</v>
      </c>
      <c r="W104" s="4">
        <v>255</v>
      </c>
      <c r="X104" s="4">
        <v>257</v>
      </c>
      <c r="Y104" s="4">
        <v>281</v>
      </c>
      <c r="Z104" s="4">
        <v>262</v>
      </c>
      <c r="AA104" s="4">
        <v>277</v>
      </c>
      <c r="AB104" s="4">
        <v>275</v>
      </c>
      <c r="AC104" s="4">
        <v>274</v>
      </c>
      <c r="AD104" s="4">
        <v>310</v>
      </c>
      <c r="AE104" s="4">
        <v>304</v>
      </c>
      <c r="AF104" s="4">
        <v>339</v>
      </c>
      <c r="AG104" s="4">
        <v>340</v>
      </c>
      <c r="AH104" s="54">
        <v>370</v>
      </c>
      <c r="AI104" s="54">
        <v>386</v>
      </c>
      <c r="AJ104" s="62">
        <v>379</v>
      </c>
      <c r="AK104" s="24">
        <f t="shared" si="25"/>
        <v>422.9863052509197</v>
      </c>
      <c r="AL104" s="24">
        <f t="shared" si="25"/>
        <v>376.8354621323627</v>
      </c>
      <c r="AM104" s="24">
        <f t="shared" si="25"/>
        <v>400.62339463134714</v>
      </c>
      <c r="AN104" s="24">
        <f t="shared" si="25"/>
        <v>382.8560996748531</v>
      </c>
      <c r="AO104" s="24">
        <f t="shared" si="25"/>
        <v>414.16993379397314</v>
      </c>
      <c r="AP104" s="24">
        <f t="shared" si="25"/>
        <v>414.5341128033663</v>
      </c>
      <c r="AQ104" s="24">
        <f t="shared" si="25"/>
        <v>473.0363165912157</v>
      </c>
      <c r="AR104" s="24">
        <f t="shared" si="25"/>
        <v>478.6019575407589</v>
      </c>
      <c r="AS104" s="24">
        <f t="shared" si="25"/>
        <v>455.6892068552632</v>
      </c>
      <c r="AT104" s="24">
        <f t="shared" si="25"/>
        <v>467.1577710862128</v>
      </c>
      <c r="AU104" s="24">
        <f t="shared" si="25"/>
        <v>491.967338989901</v>
      </c>
      <c r="AV104" s="24">
        <f t="shared" si="25"/>
        <v>490.94922528071515</v>
      </c>
      <c r="AW104" s="24">
        <f t="shared" si="25"/>
        <v>497.6281417626351</v>
      </c>
      <c r="AX104" s="24">
        <f t="shared" si="25"/>
        <v>486.9637348179594</v>
      </c>
      <c r="AY104" s="24">
        <f t="shared" si="25"/>
        <v>513.2626452016891</v>
      </c>
      <c r="AZ104" s="24">
        <f t="shared" si="25"/>
        <v>504.02203167510237</v>
      </c>
      <c r="BA104" s="24">
        <f t="shared" si="25"/>
        <v>505.1462680955371</v>
      </c>
      <c r="BB104" s="24">
        <f t="shared" si="25"/>
        <v>505.7316156945799</v>
      </c>
      <c r="BC104" s="24">
        <f t="shared" si="25"/>
        <v>513.9881101588506</v>
      </c>
      <c r="BD104" s="24">
        <f t="shared" si="25"/>
        <v>526.0637636019318</v>
      </c>
      <c r="BE104" s="24">
        <f t="shared" si="25"/>
        <v>548.1226078764809</v>
      </c>
      <c r="BF104" s="24">
        <f t="shared" si="25"/>
        <v>563.1981608230855</v>
      </c>
      <c r="BG104" s="24">
        <f t="shared" si="25"/>
        <v>591.4179269166714</v>
      </c>
      <c r="BH104" s="24">
        <f t="shared" si="25"/>
        <v>606.2450923833512</v>
      </c>
      <c r="BI104" s="24">
        <f t="shared" si="25"/>
        <v>634.8120403975338</v>
      </c>
      <c r="BJ104" s="24">
        <f t="shared" si="25"/>
        <v>642.3575373828742</v>
      </c>
      <c r="BK104" s="24">
        <f t="shared" si="25"/>
        <v>667.1540308668244</v>
      </c>
      <c r="BL104" s="24">
        <f t="shared" si="25"/>
        <v>684.056217437808</v>
      </c>
      <c r="BM104" s="24">
        <f t="shared" si="25"/>
        <v>771.584462462471</v>
      </c>
      <c r="BN104" s="24">
        <f t="shared" si="25"/>
        <v>809.5708888797938</v>
      </c>
      <c r="BO104" s="24"/>
      <c r="BP104" s="4"/>
      <c r="BQ104" s="42">
        <f ca="1" t="shared" si="22"/>
        <v>0.7109013533628903</v>
      </c>
      <c r="BR104" s="4"/>
      <c r="BS104" s="2">
        <v>96</v>
      </c>
      <c r="BT104" s="25">
        <f ca="1" t="shared" si="18"/>
        <v>379</v>
      </c>
      <c r="BU104" s="22">
        <f t="shared" si="19"/>
        <v>0.20778508771929824</v>
      </c>
    </row>
    <row r="105" spans="3:76" ht="12.75">
      <c r="C105" s="1" t="s">
        <v>98</v>
      </c>
      <c r="D105" s="3">
        <f t="shared" si="17"/>
        <v>97</v>
      </c>
      <c r="E105" s="4">
        <v>100</v>
      </c>
      <c r="F105" s="4">
        <v>115</v>
      </c>
      <c r="G105" s="4">
        <v>99</v>
      </c>
      <c r="H105" s="4">
        <v>115</v>
      </c>
      <c r="I105" s="4">
        <v>101</v>
      </c>
      <c r="J105" s="4">
        <v>111</v>
      </c>
      <c r="K105" s="4">
        <v>126</v>
      </c>
      <c r="L105" s="4">
        <v>129</v>
      </c>
      <c r="M105" s="4">
        <v>143</v>
      </c>
      <c r="N105" s="4">
        <v>130</v>
      </c>
      <c r="O105" s="4">
        <v>141</v>
      </c>
      <c r="P105" s="4">
        <v>159</v>
      </c>
      <c r="Q105" s="4">
        <v>170</v>
      </c>
      <c r="R105" s="4">
        <v>149</v>
      </c>
      <c r="S105" s="4">
        <v>168</v>
      </c>
      <c r="T105" s="4">
        <v>161</v>
      </c>
      <c r="U105" s="4">
        <v>156</v>
      </c>
      <c r="V105" s="4">
        <v>142</v>
      </c>
      <c r="W105" s="4">
        <v>139</v>
      </c>
      <c r="X105" s="4">
        <v>163</v>
      </c>
      <c r="Y105" s="4">
        <v>158</v>
      </c>
      <c r="Z105" s="4">
        <v>182</v>
      </c>
      <c r="AA105" s="4">
        <v>173</v>
      </c>
      <c r="AB105" s="4">
        <v>182</v>
      </c>
      <c r="AC105" s="4">
        <v>181</v>
      </c>
      <c r="AD105" s="4">
        <v>183</v>
      </c>
      <c r="AE105" s="4">
        <v>215</v>
      </c>
      <c r="AF105" s="4">
        <v>206</v>
      </c>
      <c r="AG105" s="4">
        <v>233</v>
      </c>
      <c r="AH105" s="54">
        <v>243</v>
      </c>
      <c r="AI105" s="54">
        <v>248</v>
      </c>
      <c r="AJ105" s="62">
        <v>260</v>
      </c>
      <c r="AK105" s="24">
        <f t="shared" si="25"/>
        <v>260.0636453124871</v>
      </c>
      <c r="AL105" s="24">
        <f t="shared" si="25"/>
        <v>290.2463336696955</v>
      </c>
      <c r="AM105" s="24">
        <f t="shared" si="25"/>
        <v>258.57837457825315</v>
      </c>
      <c r="AN105" s="24">
        <f t="shared" si="25"/>
        <v>274.9012675601351</v>
      </c>
      <c r="AO105" s="24">
        <f t="shared" si="25"/>
        <v>262.709638289085</v>
      </c>
      <c r="AP105" s="24">
        <f t="shared" si="25"/>
        <v>284.19668274747255</v>
      </c>
      <c r="AQ105" s="24">
        <f t="shared" si="25"/>
        <v>284.4465764697129</v>
      </c>
      <c r="AR105" s="24">
        <f t="shared" si="25"/>
        <v>324.5898386752066</v>
      </c>
      <c r="AS105" s="24">
        <f t="shared" si="25"/>
        <v>328.40889111277556</v>
      </c>
      <c r="AT105" s="24">
        <f t="shared" si="25"/>
        <v>312.6865336789861</v>
      </c>
      <c r="AU105" s="24">
        <f t="shared" si="25"/>
        <v>320.5560762130261</v>
      </c>
      <c r="AV105" s="24">
        <f t="shared" si="25"/>
        <v>337.5799988189914</v>
      </c>
      <c r="AW105" s="24">
        <f t="shared" si="25"/>
        <v>336.88138572518267</v>
      </c>
      <c r="AX105" s="24">
        <f t="shared" si="25"/>
        <v>341.4643497542744</v>
      </c>
      <c r="AY105" s="24">
        <f t="shared" si="25"/>
        <v>334.14660689113936</v>
      </c>
      <c r="AZ105" s="24">
        <f t="shared" si="25"/>
        <v>352.192492121058</v>
      </c>
      <c r="BA105" s="24">
        <f t="shared" si="25"/>
        <v>345.8517331800342</v>
      </c>
      <c r="BB105" s="24">
        <f t="shared" si="25"/>
        <v>346.62316595494536</v>
      </c>
      <c r="BC105" s="24">
        <f t="shared" si="25"/>
        <v>347.0248219717843</v>
      </c>
      <c r="BD105" s="24">
        <f t="shared" si="25"/>
        <v>352.69029439363294</v>
      </c>
      <c r="BE105" s="24">
        <f t="shared" si="25"/>
        <v>360.9764116863453</v>
      </c>
      <c r="BF105" s="24">
        <f t="shared" si="25"/>
        <v>376.1128324077693</v>
      </c>
      <c r="BG105" s="24">
        <f t="shared" si="25"/>
        <v>386.4574320235883</v>
      </c>
      <c r="BH105" s="24">
        <f t="shared" si="25"/>
        <v>405.8213772482946</v>
      </c>
      <c r="BI105" s="24">
        <f t="shared" si="25"/>
        <v>415.9955374090233</v>
      </c>
      <c r="BJ105" s="24">
        <f t="shared" si="25"/>
        <v>435.5977132296582</v>
      </c>
      <c r="BK105" s="24">
        <f t="shared" si="25"/>
        <v>440.7753107275527</v>
      </c>
      <c r="BL105" s="24">
        <f t="shared" si="25"/>
        <v>457.790261879013</v>
      </c>
      <c r="BM105" s="24">
        <f t="shared" si="25"/>
        <v>469.388267824664</v>
      </c>
      <c r="BN105" s="24">
        <f t="shared" si="25"/>
        <v>529.4487281648182</v>
      </c>
      <c r="BO105" s="24"/>
      <c r="BP105" s="4"/>
      <c r="BQ105" s="42">
        <f ca="1" t="shared" si="22"/>
        <v>0.6861837607189634</v>
      </c>
      <c r="BR105" s="4"/>
      <c r="BS105" s="2">
        <v>97</v>
      </c>
      <c r="BT105" s="25">
        <f ca="1" t="shared" si="18"/>
        <v>260</v>
      </c>
      <c r="BU105" s="22">
        <f t="shared" si="19"/>
        <v>0.18964259664478483</v>
      </c>
    </row>
    <row r="106" spans="3:76" ht="12.75">
      <c r="C106" s="1" t="s">
        <v>99</v>
      </c>
      <c r="D106" s="3">
        <f t="shared" si="17"/>
        <v>98</v>
      </c>
      <c r="E106" s="4">
        <v>67</v>
      </c>
      <c r="F106" s="4">
        <v>69</v>
      </c>
      <c r="G106" s="4">
        <v>71</v>
      </c>
      <c r="H106" s="4">
        <v>66</v>
      </c>
      <c r="I106" s="4">
        <v>87</v>
      </c>
      <c r="J106" s="4">
        <v>58</v>
      </c>
      <c r="K106" s="4">
        <v>63</v>
      </c>
      <c r="L106" s="4">
        <v>80</v>
      </c>
      <c r="M106" s="4">
        <v>87</v>
      </c>
      <c r="N106" s="4">
        <v>95</v>
      </c>
      <c r="O106" s="4">
        <v>86</v>
      </c>
      <c r="P106" s="4">
        <v>94</v>
      </c>
      <c r="Q106" s="4">
        <v>94</v>
      </c>
      <c r="R106" s="4">
        <v>116</v>
      </c>
      <c r="S106" s="4">
        <v>93</v>
      </c>
      <c r="T106" s="4">
        <v>95</v>
      </c>
      <c r="U106" s="4">
        <v>109</v>
      </c>
      <c r="V106" s="4">
        <v>105</v>
      </c>
      <c r="W106" s="4">
        <v>87</v>
      </c>
      <c r="X106" s="4">
        <v>77</v>
      </c>
      <c r="Y106" s="4">
        <v>103</v>
      </c>
      <c r="Z106" s="4">
        <v>93</v>
      </c>
      <c r="AA106" s="4">
        <v>111</v>
      </c>
      <c r="AB106" s="4">
        <v>107</v>
      </c>
      <c r="AC106" s="4">
        <v>116</v>
      </c>
      <c r="AD106" s="4">
        <v>117</v>
      </c>
      <c r="AE106" s="4">
        <v>115</v>
      </c>
      <c r="AF106" s="4">
        <v>129</v>
      </c>
      <c r="AG106" s="4">
        <v>130</v>
      </c>
      <c r="AH106" s="54">
        <v>141</v>
      </c>
      <c r="AI106" s="54">
        <v>169</v>
      </c>
      <c r="AJ106" s="62">
        <v>162</v>
      </c>
      <c r="AK106" s="24">
        <f t="shared" si="25"/>
        <v>169.33360357963346</v>
      </c>
      <c r="AL106" s="24">
        <f t="shared" si="25"/>
        <v>169.37505469545806</v>
      </c>
      <c r="AM106" s="24">
        <f t="shared" si="25"/>
        <v>189.03252925410092</v>
      </c>
      <c r="AN106" s="24">
        <f t="shared" si="25"/>
        <v>168.40772298115343</v>
      </c>
      <c r="AO106" s="24">
        <f t="shared" si="25"/>
        <v>179.0385471714103</v>
      </c>
      <c r="AP106" s="24">
        <f t="shared" si="25"/>
        <v>171.09834517920314</v>
      </c>
      <c r="AQ106" s="24">
        <f t="shared" si="25"/>
        <v>185.09249390387453</v>
      </c>
      <c r="AR106" s="24">
        <f t="shared" si="25"/>
        <v>185.25524545963947</v>
      </c>
      <c r="AS106" s="24">
        <f t="shared" si="25"/>
        <v>211.3998733392485</v>
      </c>
      <c r="AT106" s="24">
        <f t="shared" si="25"/>
        <v>213.88715761429904</v>
      </c>
      <c r="AU106" s="24">
        <f t="shared" si="25"/>
        <v>203.64745207187363</v>
      </c>
      <c r="AV106" s="24">
        <f t="shared" si="25"/>
        <v>208.77275205576666</v>
      </c>
      <c r="AW106" s="24">
        <f t="shared" si="25"/>
        <v>219.86014498626238</v>
      </c>
      <c r="AX106" s="24">
        <f t="shared" si="25"/>
        <v>219.40515009132952</v>
      </c>
      <c r="AY106" s="24">
        <f t="shared" si="25"/>
        <v>222.3899570687216</v>
      </c>
      <c r="AZ106" s="24">
        <f t="shared" si="25"/>
        <v>217.62403487993774</v>
      </c>
      <c r="BA106" s="24">
        <f t="shared" si="25"/>
        <v>229.3770147867324</v>
      </c>
      <c r="BB106" s="24">
        <f t="shared" si="25"/>
        <v>225.24738570629646</v>
      </c>
      <c r="BC106" s="24">
        <f t="shared" si="25"/>
        <v>225.74980682820086</v>
      </c>
      <c r="BD106" s="24">
        <f t="shared" si="25"/>
        <v>226.01139860024233</v>
      </c>
      <c r="BE106" s="24">
        <f t="shared" si="25"/>
        <v>229.70122498936794</v>
      </c>
      <c r="BF106" s="24">
        <f t="shared" si="25"/>
        <v>235.09783306959292</v>
      </c>
      <c r="BG106" s="24">
        <f t="shared" si="25"/>
        <v>244.95592793903973</v>
      </c>
      <c r="BH106" s="24">
        <f t="shared" si="25"/>
        <v>251.6931907487902</v>
      </c>
      <c r="BI106" s="24">
        <f t="shared" si="25"/>
        <v>264.3046008427062</v>
      </c>
      <c r="BJ106" s="24">
        <f t="shared" si="25"/>
        <v>270.93085931736977</v>
      </c>
      <c r="BK106" s="24">
        <f t="shared" si="25"/>
        <v>283.69742497009923</v>
      </c>
      <c r="BL106" s="24">
        <f t="shared" si="25"/>
        <v>287.0695066708814</v>
      </c>
      <c r="BM106" s="24">
        <f t="shared" si="25"/>
        <v>298.15105664475914</v>
      </c>
      <c r="BN106" s="24">
        <f t="shared" si="25"/>
        <v>305.7046418028942</v>
      </c>
      <c r="BO106" s="24"/>
      <c r="BP106" s="4"/>
      <c r="BQ106" s="42">
        <f ca="1" t="shared" si="22"/>
        <v>0.651283090690898</v>
      </c>
      <c r="BR106" s="4"/>
      <c r="BS106" s="2">
        <v>98</v>
      </c>
      <c r="BT106" s="25">
        <f ca="1" t="shared" si="18"/>
        <v>162</v>
      </c>
      <c r="BU106" s="22">
        <f t="shared" si="19"/>
        <v>0.18663594470046083</v>
      </c>
    </row>
    <row r="107" spans="3:76" ht="12.75">
      <c r="C107" s="1" t="s">
        <v>100</v>
      </c>
      <c r="D107" s="3">
        <f t="shared" si="17"/>
        <v>99</v>
      </c>
      <c r="E107" s="4">
        <v>29</v>
      </c>
      <c r="F107" s="4">
        <v>43</v>
      </c>
      <c r="G107" s="4">
        <v>43</v>
      </c>
      <c r="H107" s="4">
        <v>50</v>
      </c>
      <c r="I107" s="4">
        <v>46</v>
      </c>
      <c r="J107" s="4">
        <v>54</v>
      </c>
      <c r="K107" s="4">
        <v>30</v>
      </c>
      <c r="L107" s="4">
        <v>38</v>
      </c>
      <c r="M107" s="4">
        <v>58</v>
      </c>
      <c r="N107" s="4">
        <v>53</v>
      </c>
      <c r="O107" s="4">
        <v>56</v>
      </c>
      <c r="P107" s="4">
        <v>55</v>
      </c>
      <c r="Q107" s="4">
        <v>58</v>
      </c>
      <c r="R107" s="4">
        <v>66</v>
      </c>
      <c r="S107" s="4">
        <v>81</v>
      </c>
      <c r="T107" s="4">
        <v>53</v>
      </c>
      <c r="U107" s="4">
        <v>68</v>
      </c>
      <c r="V107" s="4">
        <v>65</v>
      </c>
      <c r="W107" s="4">
        <v>66</v>
      </c>
      <c r="X107" s="4">
        <v>54</v>
      </c>
      <c r="Y107" s="4">
        <v>52</v>
      </c>
      <c r="Z107" s="4">
        <v>58</v>
      </c>
      <c r="AA107" s="4">
        <v>57</v>
      </c>
      <c r="AB107" s="4">
        <v>65</v>
      </c>
      <c r="AC107" s="4">
        <v>65</v>
      </c>
      <c r="AD107" s="4">
        <v>86</v>
      </c>
      <c r="AE107" s="4">
        <v>75</v>
      </c>
      <c r="AF107" s="4">
        <v>67</v>
      </c>
      <c r="AG107" s="4">
        <v>80</v>
      </c>
      <c r="AH107" s="54">
        <v>79</v>
      </c>
      <c r="AI107" s="54">
        <v>97</v>
      </c>
      <c r="AJ107" s="62">
        <v>120</v>
      </c>
      <c r="AK107" s="24">
        <f t="shared" si="25"/>
        <v>108.30751605186958</v>
      </c>
      <c r="AL107" s="24">
        <f t="shared" si="25"/>
        <v>113.2105060976671</v>
      </c>
      <c r="AM107" s="24">
        <f t="shared" si="25"/>
        <v>113.23821885934946</v>
      </c>
      <c r="AN107" s="24">
        <f t="shared" si="25"/>
        <v>126.3805166451484</v>
      </c>
      <c r="AO107" s="24">
        <f t="shared" si="25"/>
        <v>112.59149481506222</v>
      </c>
      <c r="AP107" s="24">
        <f t="shared" si="25"/>
        <v>119.69889087451192</v>
      </c>
      <c r="AQ107" s="24">
        <f t="shared" si="25"/>
        <v>114.39035041323991</v>
      </c>
      <c r="AR107" s="24">
        <f t="shared" si="25"/>
        <v>123.74634725045965</v>
      </c>
      <c r="AS107" s="24">
        <f t="shared" si="25"/>
        <v>123.8551572303268</v>
      </c>
      <c r="AT107" s="24">
        <f aca="true" t="shared" si="26" ref="AJ107:BN114">AS106*$BQ107</f>
        <v>141.33453811761638</v>
      </c>
      <c r="AU107" s="24">
        <f t="shared" si="26"/>
        <v>142.99744911481145</v>
      </c>
      <c r="AV107" s="24">
        <f t="shared" si="26"/>
        <v>136.15154126047403</v>
      </c>
      <c r="AW107" s="24">
        <f t="shared" si="26"/>
        <v>139.57813700291936</v>
      </c>
      <c r="AX107" s="24">
        <f t="shared" si="26"/>
        <v>146.99077890287646</v>
      </c>
      <c r="AY107" s="24">
        <f t="shared" si="26"/>
        <v>146.68658528012054</v>
      </c>
      <c r="AZ107" s="24">
        <f t="shared" si="26"/>
        <v>148.68212249997006</v>
      </c>
      <c r="BA107" s="24">
        <f t="shared" si="26"/>
        <v>145.49579414216964</v>
      </c>
      <c r="BB107" s="24">
        <f t="shared" si="26"/>
        <v>153.3534241416293</v>
      </c>
      <c r="BC107" s="24">
        <f t="shared" si="26"/>
        <v>150.59249903102693</v>
      </c>
      <c r="BD107" s="24">
        <f t="shared" si="26"/>
        <v>150.9284001651347</v>
      </c>
      <c r="BE107" s="24">
        <f t="shared" si="26"/>
        <v>151.10329124568668</v>
      </c>
      <c r="BF107" s="24">
        <f t="shared" si="26"/>
        <v>153.57017970783997</v>
      </c>
      <c r="BG107" s="24">
        <f t="shared" si="26"/>
        <v>157.17816252434994</v>
      </c>
      <c r="BH107" s="24">
        <f t="shared" si="26"/>
        <v>163.7689388719639</v>
      </c>
      <c r="BI107" s="24">
        <f t="shared" si="26"/>
        <v>168.27323640228929</v>
      </c>
      <c r="BJ107" s="24">
        <f t="shared" si="26"/>
        <v>176.70478270589123</v>
      </c>
      <c r="BK107" s="24">
        <f t="shared" si="26"/>
        <v>181.1348666324867</v>
      </c>
      <c r="BL107" s="24">
        <f t="shared" si="26"/>
        <v>189.67014449890794</v>
      </c>
      <c r="BM107" s="24">
        <f t="shared" si="26"/>
        <v>191.9246000108566</v>
      </c>
      <c r="BN107" s="24">
        <f t="shared" si="26"/>
        <v>199.33333551502548</v>
      </c>
      <c r="BO107" s="24"/>
      <c r="BP107" s="4"/>
      <c r="BQ107" s="42">
        <f ca="1" t="shared" si="22"/>
        <v>0.6685649139004295</v>
      </c>
      <c r="BR107" s="4"/>
      <c r="BS107" s="2">
        <v>99</v>
      </c>
      <c r="BT107" s="25">
        <f ca="1" t="shared" si="18"/>
        <v>120</v>
      </c>
      <c r="BU107" s="22">
        <f t="shared" si="19"/>
        <v>0.1941747572815534</v>
      </c>
    </row>
    <row r="108" spans="3:76" ht="12.75">
      <c r="C108" s="1" t="s">
        <v>101</v>
      </c>
      <c r="D108" s="3">
        <f>VALUE(LEFT(C108,3))</f>
        <v>100</v>
      </c>
      <c r="E108" s="4">
        <v>20</v>
      </c>
      <c r="F108" s="4">
        <v>19</v>
      </c>
      <c r="G108" s="4">
        <v>23</v>
      </c>
      <c r="H108" s="4">
        <v>29</v>
      </c>
      <c r="I108" s="4">
        <v>29</v>
      </c>
      <c r="J108" s="4">
        <v>34</v>
      </c>
      <c r="K108" s="4">
        <v>32</v>
      </c>
      <c r="L108" s="4">
        <v>17</v>
      </c>
      <c r="M108" s="4">
        <v>19</v>
      </c>
      <c r="N108" s="4">
        <v>40</v>
      </c>
      <c r="O108" s="4">
        <v>30</v>
      </c>
      <c r="P108" s="4">
        <v>45</v>
      </c>
      <c r="Q108" s="4">
        <v>35</v>
      </c>
      <c r="R108" s="4">
        <v>33</v>
      </c>
      <c r="S108" s="4">
        <v>41</v>
      </c>
      <c r="T108" s="4">
        <v>48</v>
      </c>
      <c r="U108" s="4">
        <v>32</v>
      </c>
      <c r="V108" s="4">
        <v>37</v>
      </c>
      <c r="W108" s="4">
        <v>40</v>
      </c>
      <c r="X108" s="4">
        <v>43</v>
      </c>
      <c r="Y108" s="4">
        <v>32</v>
      </c>
      <c r="Z108" s="4">
        <v>39</v>
      </c>
      <c r="AA108" s="4">
        <v>32</v>
      </c>
      <c r="AB108" s="4">
        <v>33</v>
      </c>
      <c r="AC108" s="4">
        <v>39</v>
      </c>
      <c r="AD108" s="4">
        <v>48</v>
      </c>
      <c r="AE108" s="4">
        <v>47</v>
      </c>
      <c r="AF108" s="4">
        <v>46</v>
      </c>
      <c r="AG108" s="4">
        <v>36</v>
      </c>
      <c r="AH108" s="54">
        <v>43</v>
      </c>
      <c r="AI108" s="54">
        <v>54</v>
      </c>
      <c r="AJ108" s="62">
        <v>59</v>
      </c>
      <c r="AK108" s="24">
        <f t="shared" si="26"/>
        <v>73.17166905911523</v>
      </c>
      <c r="AL108" s="24">
        <f t="shared" si="26"/>
        <v>66.04201434301844</v>
      </c>
      <c r="AM108" s="24">
        <f t="shared" si="26"/>
        <v>69.03168071827871</v>
      </c>
      <c r="AN108" s="24">
        <f t="shared" si="26"/>
        <v>69.04857896016651</v>
      </c>
      <c r="AO108" s="24">
        <f t="shared" si="26"/>
        <v>77.06227782899003</v>
      </c>
      <c r="AP108" s="24">
        <f t="shared" si="26"/>
        <v>68.65422997899019</v>
      </c>
      <c r="AQ108" s="24">
        <f t="shared" si="26"/>
        <v>72.98806358177445</v>
      </c>
      <c r="AR108" s="24">
        <f t="shared" si="26"/>
        <v>69.75110719994848</v>
      </c>
      <c r="AS108" s="24">
        <f t="shared" si="26"/>
        <v>75.4560564023749</v>
      </c>
      <c r="AT108" s="24">
        <f t="shared" si="26"/>
        <v>75.52240480101797</v>
      </c>
      <c r="AU108" s="24">
        <f t="shared" si="26"/>
        <v>86.18070041470945</v>
      </c>
      <c r="AV108" s="24">
        <f t="shared" si="26"/>
        <v>87.1946835243888</v>
      </c>
      <c r="AW108" s="24">
        <f t="shared" si="26"/>
        <v>83.02029599166566</v>
      </c>
      <c r="AX108" s="24">
        <f t="shared" si="26"/>
        <v>85.10971040554553</v>
      </c>
      <c r="AY108" s="24">
        <f t="shared" si="26"/>
        <v>89.62967190519045</v>
      </c>
      <c r="AZ108" s="24">
        <f t="shared" si="26"/>
        <v>89.44418561273888</v>
      </c>
      <c r="BA108" s="24">
        <f t="shared" si="26"/>
        <v>90.66099218812201</v>
      </c>
      <c r="BB108" s="24">
        <f t="shared" si="26"/>
        <v>88.71808415386663</v>
      </c>
      <c r="BC108" s="24">
        <f t="shared" si="26"/>
        <v>93.50938333644527</v>
      </c>
      <c r="BD108" s="24">
        <f t="shared" si="26"/>
        <v>91.82587084902862</v>
      </c>
      <c r="BE108" s="24">
        <f t="shared" si="26"/>
        <v>92.03069123754125</v>
      </c>
      <c r="BF108" s="24">
        <f t="shared" si="26"/>
        <v>92.13733350643741</v>
      </c>
      <c r="BG108" s="24">
        <f t="shared" si="26"/>
        <v>93.64155305775768</v>
      </c>
      <c r="BH108" s="24">
        <f t="shared" si="26"/>
        <v>95.84157076292969</v>
      </c>
      <c r="BI108" s="24">
        <f t="shared" si="26"/>
        <v>99.86038831084848</v>
      </c>
      <c r="BJ108" s="24">
        <f t="shared" si="26"/>
        <v>102.6069463794548</v>
      </c>
      <c r="BK108" s="24">
        <f t="shared" si="26"/>
        <v>107.7481990109862</v>
      </c>
      <c r="BL108" s="24">
        <f t="shared" si="26"/>
        <v>110.4495043024941</v>
      </c>
      <c r="BM108" s="24">
        <f t="shared" si="26"/>
        <v>115.65400869723882</v>
      </c>
      <c r="BN108" s="24">
        <f t="shared" si="26"/>
        <v>117.02869430247887</v>
      </c>
      <c r="BO108" s="24"/>
      <c r="BP108" s="4"/>
      <c r="BQ108" s="42">
        <f ca="1" t="shared" si="22"/>
        <v>0.6097639088259603</v>
      </c>
      <c r="BR108" s="4"/>
      <c r="BS108" s="2">
        <v>100</v>
      </c>
      <c r="BT108" s="25">
        <f ca="1" t="shared" si="18"/>
        <v>59</v>
      </c>
      <c r="BU108" s="22">
        <f t="shared" si="19"/>
        <v>0.1638888888888889</v>
      </c>
    </row>
    <row r="109" spans="3:76" ht="12.75">
      <c r="C109" s="1" t="s">
        <v>102</v>
      </c>
      <c r="D109" s="3">
        <f aca="true" t="shared" si="27" ref="D109:D133">VALUE(LEFT(C109,3))</f>
        <v>101</v>
      </c>
      <c r="E109" s="4">
        <v>15</v>
      </c>
      <c r="F109" s="4">
        <v>12</v>
      </c>
      <c r="G109" s="4">
        <v>9</v>
      </c>
      <c r="H109" s="4">
        <v>13</v>
      </c>
      <c r="I109" s="4">
        <v>12</v>
      </c>
      <c r="J109" s="4">
        <v>15</v>
      </c>
      <c r="K109" s="4">
        <v>24</v>
      </c>
      <c r="L109" s="4">
        <v>19</v>
      </c>
      <c r="M109" s="4">
        <v>5</v>
      </c>
      <c r="N109" s="4">
        <v>11</v>
      </c>
      <c r="O109" s="4">
        <v>24</v>
      </c>
      <c r="P109" s="4">
        <v>17</v>
      </c>
      <c r="Q109" s="4">
        <v>24</v>
      </c>
      <c r="R109" s="4">
        <v>25</v>
      </c>
      <c r="S109" s="4">
        <v>14</v>
      </c>
      <c r="T109" s="4">
        <v>20</v>
      </c>
      <c r="U109" s="4">
        <v>25</v>
      </c>
      <c r="V109" s="4">
        <v>21</v>
      </c>
      <c r="W109" s="4">
        <v>24</v>
      </c>
      <c r="X109" s="4">
        <v>19</v>
      </c>
      <c r="Y109" s="4">
        <v>26</v>
      </c>
      <c r="Z109" s="4">
        <v>14</v>
      </c>
      <c r="AA109" s="4">
        <v>25</v>
      </c>
      <c r="AB109" s="4">
        <v>16</v>
      </c>
      <c r="AC109" s="4">
        <v>23</v>
      </c>
      <c r="AD109" s="4">
        <v>21</v>
      </c>
      <c r="AE109" s="4">
        <v>26</v>
      </c>
      <c r="AF109" s="4">
        <v>23</v>
      </c>
      <c r="AG109" s="4">
        <v>29</v>
      </c>
      <c r="AH109" s="54">
        <v>25</v>
      </c>
      <c r="AI109" s="54">
        <v>28</v>
      </c>
      <c r="AJ109" s="62">
        <v>43</v>
      </c>
      <c r="AK109" s="24">
        <f t="shared" si="26"/>
        <v>42.1241027849555</v>
      </c>
      <c r="AL109" s="24">
        <f t="shared" si="26"/>
        <v>52.24221878632064</v>
      </c>
      <c r="AM109" s="24">
        <f t="shared" si="26"/>
        <v>47.15187458153921</v>
      </c>
      <c r="AN109" s="24">
        <f t="shared" si="26"/>
        <v>49.28640023720343</v>
      </c>
      <c r="AO109" s="24">
        <f t="shared" si="26"/>
        <v>49.29846503852829</v>
      </c>
      <c r="AP109" s="24">
        <f t="shared" si="26"/>
        <v>55.01998834086734</v>
      </c>
      <c r="AQ109" s="24">
        <f t="shared" si="26"/>
        <v>49.01691254672806</v>
      </c>
      <c r="AR109" s="24">
        <f t="shared" si="26"/>
        <v>52.111130379551426</v>
      </c>
      <c r="AS109" s="24">
        <f t="shared" si="26"/>
        <v>49.80004761110303</v>
      </c>
      <c r="AT109" s="24">
        <f t="shared" si="26"/>
        <v>53.87319789222101</v>
      </c>
      <c r="AU109" s="24">
        <f t="shared" si="26"/>
        <v>53.920568515340634</v>
      </c>
      <c r="AV109" s="24">
        <f t="shared" si="26"/>
        <v>61.53024885336741</v>
      </c>
      <c r="AW109" s="24">
        <f t="shared" si="26"/>
        <v>62.25420018784778</v>
      </c>
      <c r="AX109" s="24">
        <f t="shared" si="26"/>
        <v>59.27382172187039</v>
      </c>
      <c r="AY109" s="24">
        <f t="shared" si="26"/>
        <v>60.76559642577959</v>
      </c>
      <c r="AZ109" s="24">
        <f t="shared" si="26"/>
        <v>63.99270359179797</v>
      </c>
      <c r="BA109" s="24">
        <f t="shared" si="26"/>
        <v>63.86027234351949</v>
      </c>
      <c r="BB109" s="24">
        <f t="shared" si="26"/>
        <v>64.72903311048303</v>
      </c>
      <c r="BC109" s="24">
        <f t="shared" si="26"/>
        <v>63.34185925053914</v>
      </c>
      <c r="BD109" s="24">
        <f t="shared" si="26"/>
        <v>66.76269279698687</v>
      </c>
      <c r="BE109" s="24">
        <f t="shared" si="26"/>
        <v>65.56071901631407</v>
      </c>
      <c r="BF109" s="24">
        <f t="shared" si="26"/>
        <v>65.70695418746934</v>
      </c>
      <c r="BG109" s="24">
        <f t="shared" si="26"/>
        <v>65.78309333825243</v>
      </c>
      <c r="BH109" s="24">
        <f t="shared" si="26"/>
        <v>66.85705772792963</v>
      </c>
      <c r="BI109" s="24">
        <f t="shared" si="26"/>
        <v>68.42779962524128</v>
      </c>
      <c r="BJ109" s="24">
        <f t="shared" si="26"/>
        <v>71.29710612460592</v>
      </c>
      <c r="BK109" s="24">
        <f t="shared" si="26"/>
        <v>73.25806026675544</v>
      </c>
      <c r="BL109" s="24">
        <f t="shared" si="26"/>
        <v>76.92874932258682</v>
      </c>
      <c r="BM109" s="24">
        <f t="shared" si="26"/>
        <v>78.85739443704485</v>
      </c>
      <c r="BN109" s="24">
        <f t="shared" si="26"/>
        <v>82.573243217875</v>
      </c>
      <c r="BO109" s="24"/>
      <c r="BP109" s="4"/>
      <c r="BQ109" s="42">
        <f ca="1" t="shared" si="22"/>
        <v>0.713967843812805</v>
      </c>
      <c r="BR109" s="4"/>
      <c r="BS109" s="2">
        <v>101</v>
      </c>
      <c r="BT109" s="25">
        <f ca="1" t="shared" si="18"/>
        <v>43</v>
      </c>
      <c r="BU109" s="22">
        <f t="shared" si="19"/>
        <v>0.16666666666666666</v>
      </c>
    </row>
    <row r="110" spans="3:76" ht="12.75">
      <c r="C110" s="1" t="s">
        <v>103</v>
      </c>
      <c r="D110" s="3">
        <f t="shared" si="27"/>
        <v>102</v>
      </c>
      <c r="E110" s="4">
        <v>3</v>
      </c>
      <c r="F110" s="4">
        <v>6</v>
      </c>
      <c r="G110" s="4">
        <v>4</v>
      </c>
      <c r="H110" s="4">
        <v>7</v>
      </c>
      <c r="I110" s="4">
        <v>9</v>
      </c>
      <c r="J110" s="4">
        <v>8</v>
      </c>
      <c r="K110" s="4">
        <v>7</v>
      </c>
      <c r="L110" s="4">
        <v>19</v>
      </c>
      <c r="M110" s="4">
        <v>10</v>
      </c>
      <c r="N110" s="4">
        <v>2</v>
      </c>
      <c r="O110" s="4">
        <v>8</v>
      </c>
      <c r="P110" s="4">
        <v>15</v>
      </c>
      <c r="Q110" s="4">
        <v>7</v>
      </c>
      <c r="R110" s="4">
        <v>12</v>
      </c>
      <c r="S110" s="4">
        <v>16</v>
      </c>
      <c r="T110" s="4">
        <v>6</v>
      </c>
      <c r="U110" s="4">
        <v>12</v>
      </c>
      <c r="V110" s="4">
        <v>12</v>
      </c>
      <c r="W110" s="4">
        <v>14</v>
      </c>
      <c r="X110" s="4">
        <v>15</v>
      </c>
      <c r="Y110" s="4">
        <v>11</v>
      </c>
      <c r="Z110" s="4">
        <v>15</v>
      </c>
      <c r="AA110" s="4">
        <v>9</v>
      </c>
      <c r="AB110" s="4">
        <v>16</v>
      </c>
      <c r="AC110" s="4">
        <v>9</v>
      </c>
      <c r="AD110" s="4">
        <v>11</v>
      </c>
      <c r="AE110" s="4">
        <v>12</v>
      </c>
      <c r="AF110" s="4">
        <v>16</v>
      </c>
      <c r="AG110" s="4">
        <v>16</v>
      </c>
      <c r="AH110" s="54">
        <v>20</v>
      </c>
      <c r="AI110" s="54">
        <v>13</v>
      </c>
      <c r="AJ110" s="62">
        <v>17</v>
      </c>
      <c r="AK110" s="24">
        <f t="shared" si="26"/>
        <v>26.040771756978657</v>
      </c>
      <c r="AL110" s="24">
        <f t="shared" si="26"/>
        <v>25.510328978849653</v>
      </c>
      <c r="AM110" s="24">
        <f t="shared" si="26"/>
        <v>31.637853383551594</v>
      </c>
      <c r="AN110" s="24">
        <f t="shared" si="26"/>
        <v>28.555144276547587</v>
      </c>
      <c r="AO110" s="24">
        <f t="shared" si="26"/>
        <v>29.847811611630544</v>
      </c>
      <c r="AP110" s="24">
        <f t="shared" si="26"/>
        <v>29.855118047388544</v>
      </c>
      <c r="AQ110" s="24">
        <f t="shared" si="26"/>
        <v>33.320068801305894</v>
      </c>
      <c r="AR110" s="24">
        <f t="shared" si="26"/>
        <v>29.684610043282067</v>
      </c>
      <c r="AS110" s="24">
        <f t="shared" si="26"/>
        <v>31.558466330512914</v>
      </c>
      <c r="AT110" s="24">
        <f t="shared" si="26"/>
        <v>30.158876123893126</v>
      </c>
      <c r="AU110" s="24">
        <f t="shared" si="26"/>
        <v>32.62557325883421</v>
      </c>
      <c r="AV110" s="24">
        <f t="shared" si="26"/>
        <v>32.65426087708175</v>
      </c>
      <c r="AW110" s="24">
        <f t="shared" si="26"/>
        <v>37.26267829164276</v>
      </c>
      <c r="AX110" s="24">
        <f t="shared" si="26"/>
        <v>37.70110274430237</v>
      </c>
      <c r="AY110" s="24">
        <f t="shared" si="26"/>
        <v>35.896187502862105</v>
      </c>
      <c r="AZ110" s="24">
        <f t="shared" si="26"/>
        <v>36.79960528373034</v>
      </c>
      <c r="BA110" s="24">
        <f t="shared" si="26"/>
        <v>38.75393926386045</v>
      </c>
      <c r="BB110" s="24">
        <f t="shared" si="26"/>
        <v>38.67373898688576</v>
      </c>
      <c r="BC110" s="24">
        <f t="shared" si="26"/>
        <v>39.199859936744254</v>
      </c>
      <c r="BD110" s="24">
        <f t="shared" si="26"/>
        <v>38.35978835827807</v>
      </c>
      <c r="BE110" s="24">
        <f t="shared" si="26"/>
        <v>40.43144290715391</v>
      </c>
      <c r="BF110" s="24">
        <f t="shared" si="26"/>
        <v>39.70352837505221</v>
      </c>
      <c r="BG110" s="24">
        <f t="shared" si="26"/>
        <v>39.79208829865447</v>
      </c>
      <c r="BH110" s="24">
        <f t="shared" si="26"/>
        <v>39.838198118359415</v>
      </c>
      <c r="BI110" s="24">
        <f t="shared" si="26"/>
        <v>40.4885902473526</v>
      </c>
      <c r="BJ110" s="24">
        <f t="shared" si="26"/>
        <v>41.439830508678554</v>
      </c>
      <c r="BK110" s="24">
        <f t="shared" si="26"/>
        <v>43.177480640091815</v>
      </c>
      <c r="BL110" s="24">
        <f t="shared" si="26"/>
        <v>44.365033180594544</v>
      </c>
      <c r="BM110" s="24">
        <f t="shared" si="26"/>
        <v>46.58800006184442</v>
      </c>
      <c r="BN110" s="24">
        <f t="shared" si="26"/>
        <v>47.75598627639822</v>
      </c>
      <c r="BO110" s="24"/>
      <c r="BP110" s="4"/>
      <c r="BQ110" s="42">
        <f ca="1" t="shared" si="22"/>
        <v>0.6055993431855502</v>
      </c>
      <c r="BR110" s="4"/>
      <c r="BS110" s="2">
        <v>102</v>
      </c>
      <c r="BT110" s="25">
        <f ca="1" t="shared" si="18"/>
        <v>17</v>
      </c>
      <c r="BU110" s="22">
        <f t="shared" si="19"/>
        <v>0.1452991452991453</v>
      </c>
    </row>
    <row r="111" spans="3:76" ht="12.75">
      <c r="C111" s="1" t="s">
        <v>104</v>
      </c>
      <c r="D111" s="3">
        <f t="shared" si="27"/>
        <v>103</v>
      </c>
      <c r="E111" s="4">
        <v>2</v>
      </c>
      <c r="F111" s="4">
        <v>2</v>
      </c>
      <c r="G111" s="4">
        <v>3</v>
      </c>
      <c r="H111" s="4">
        <v>2</v>
      </c>
      <c r="I111" s="4">
        <v>2</v>
      </c>
      <c r="J111" s="4">
        <v>5</v>
      </c>
      <c r="K111" s="4">
        <v>5</v>
      </c>
      <c r="L111" s="4">
        <v>3</v>
      </c>
      <c r="M111" s="4">
        <v>8</v>
      </c>
      <c r="N111" s="4">
        <v>4</v>
      </c>
      <c r="O111" s="4">
        <v>0</v>
      </c>
      <c r="P111" s="4">
        <v>3</v>
      </c>
      <c r="Q111" s="4">
        <v>8</v>
      </c>
      <c r="R111" s="4">
        <v>3</v>
      </c>
      <c r="S111" s="4">
        <v>4</v>
      </c>
      <c r="T111" s="4">
        <v>9</v>
      </c>
      <c r="U111" s="4">
        <v>3</v>
      </c>
      <c r="V111" s="4">
        <v>5</v>
      </c>
      <c r="W111" s="4">
        <v>4</v>
      </c>
      <c r="X111" s="4">
        <v>6</v>
      </c>
      <c r="Y111" s="4">
        <v>11</v>
      </c>
      <c r="Z111" s="4">
        <v>3</v>
      </c>
      <c r="AA111" s="4">
        <v>7</v>
      </c>
      <c r="AB111" s="4">
        <v>5</v>
      </c>
      <c r="AC111" s="4">
        <v>10</v>
      </c>
      <c r="AD111" s="4">
        <v>2</v>
      </c>
      <c r="AE111" s="4">
        <v>3</v>
      </c>
      <c r="AF111" s="4">
        <v>8</v>
      </c>
      <c r="AG111" s="4">
        <v>6</v>
      </c>
      <c r="AH111" s="54">
        <v>10</v>
      </c>
      <c r="AI111" s="54">
        <v>10</v>
      </c>
      <c r="AJ111" s="62">
        <v>8</v>
      </c>
      <c r="AK111" s="24">
        <f t="shared" si="26"/>
        <v>9.862179487179485</v>
      </c>
      <c r="AL111" s="24">
        <f t="shared" si="26"/>
        <v>15.106986179529283</v>
      </c>
      <c r="AM111" s="24">
        <f t="shared" si="26"/>
        <v>14.799261362730086</v>
      </c>
      <c r="AN111" s="24">
        <f t="shared" si="26"/>
        <v>18.354011097509094</v>
      </c>
      <c r="AO111" s="24">
        <f t="shared" si="26"/>
        <v>16.56564459633049</v>
      </c>
      <c r="AP111" s="24">
        <f t="shared" si="26"/>
        <v>17.315557377260024</v>
      </c>
      <c r="AQ111" s="24">
        <f t="shared" si="26"/>
        <v>17.3197960467222</v>
      </c>
      <c r="AR111" s="24">
        <f t="shared" si="26"/>
        <v>19.32991170844989</v>
      </c>
      <c r="AS111" s="24">
        <f t="shared" si="26"/>
        <v>17.220879544339915</v>
      </c>
      <c r="AT111" s="24">
        <f t="shared" si="26"/>
        <v>18.307956428919347</v>
      </c>
      <c r="AU111" s="24">
        <f t="shared" si="26"/>
        <v>17.496014674437998</v>
      </c>
      <c r="AV111" s="24">
        <f t="shared" si="26"/>
        <v>18.927015255926253</v>
      </c>
      <c r="AW111" s="24">
        <f t="shared" si="26"/>
        <v>18.9436577524096</v>
      </c>
      <c r="AX111" s="24">
        <f t="shared" si="26"/>
        <v>21.617130675600443</v>
      </c>
      <c r="AY111" s="24">
        <f t="shared" si="26"/>
        <v>21.87147306640618</v>
      </c>
      <c r="AZ111" s="24">
        <f t="shared" si="26"/>
        <v>20.8243908269809</v>
      </c>
      <c r="BA111" s="24">
        <f t="shared" si="26"/>
        <v>21.348488962676893</v>
      </c>
      <c r="BB111" s="24">
        <f t="shared" si="26"/>
        <v>22.48225322679084</v>
      </c>
      <c r="BC111" s="24">
        <f t="shared" si="26"/>
        <v>22.435726784058723</v>
      </c>
      <c r="BD111" s="24">
        <f t="shared" si="26"/>
        <v>22.740944386380477</v>
      </c>
      <c r="BE111" s="24">
        <f t="shared" si="26"/>
        <v>22.253595169385672</v>
      </c>
      <c r="BF111" s="24">
        <f t="shared" si="26"/>
        <v>23.455420404470694</v>
      </c>
      <c r="BG111" s="24">
        <f t="shared" si="26"/>
        <v>23.033136653475797</v>
      </c>
      <c r="BH111" s="24">
        <f t="shared" si="26"/>
        <v>23.08451276300147</v>
      </c>
      <c r="BI111" s="24">
        <f t="shared" si="26"/>
        <v>23.111262369945685</v>
      </c>
      <c r="BJ111" s="24">
        <f t="shared" si="26"/>
        <v>23.48857318836801</v>
      </c>
      <c r="BK111" s="24">
        <f t="shared" si="26"/>
        <v>24.040414493816723</v>
      </c>
      <c r="BL111" s="24">
        <f t="shared" si="26"/>
        <v>25.048474345694288</v>
      </c>
      <c r="BM111" s="24">
        <f t="shared" si="26"/>
        <v>25.737407069511576</v>
      </c>
      <c r="BN111" s="24">
        <f t="shared" si="26"/>
        <v>27.02701285639051</v>
      </c>
      <c r="BO111" s="24"/>
      <c r="BP111" s="4"/>
      <c r="BQ111" s="42">
        <f ca="1" t="shared" si="22"/>
        <v>0.5801282051282051</v>
      </c>
      <c r="BR111" s="4"/>
      <c r="BS111" s="2">
        <v>103</v>
      </c>
      <c r="BT111" s="25">
        <f ca="1" t="shared" si="18"/>
        <v>8</v>
      </c>
      <c r="BU111" s="2"/>
    </row>
    <row r="112" spans="3:76" ht="12.75">
      <c r="C112" s="1" t="s">
        <v>105</v>
      </c>
      <c r="D112" s="3">
        <f t="shared" si="27"/>
        <v>104</v>
      </c>
      <c r="E112" s="4">
        <v>2</v>
      </c>
      <c r="F112" s="4">
        <v>0</v>
      </c>
      <c r="G112" s="4">
        <v>2</v>
      </c>
      <c r="H112" s="4">
        <v>1</v>
      </c>
      <c r="I112" s="4">
        <v>1</v>
      </c>
      <c r="J112" s="4">
        <v>2</v>
      </c>
      <c r="K112" s="4">
        <v>4</v>
      </c>
      <c r="L112" s="4">
        <v>0</v>
      </c>
      <c r="M112" s="4">
        <v>0</v>
      </c>
      <c r="N112" s="4">
        <v>6</v>
      </c>
      <c r="O112" s="4">
        <v>1</v>
      </c>
      <c r="P112" s="4">
        <v>0</v>
      </c>
      <c r="Q112" s="4">
        <v>1</v>
      </c>
      <c r="R112" s="4">
        <v>2</v>
      </c>
      <c r="S112" s="4">
        <v>2</v>
      </c>
      <c r="T112" s="4">
        <v>3</v>
      </c>
      <c r="U112" s="4">
        <v>4</v>
      </c>
      <c r="V112" s="4">
        <v>1</v>
      </c>
      <c r="W112" s="4">
        <v>4</v>
      </c>
      <c r="X112" s="4">
        <v>3</v>
      </c>
      <c r="Y112" s="4">
        <v>2</v>
      </c>
      <c r="Z112" s="4">
        <v>6</v>
      </c>
      <c r="AA112" s="4">
        <v>2</v>
      </c>
      <c r="AB112" s="4">
        <v>4</v>
      </c>
      <c r="AC112" s="4">
        <v>3</v>
      </c>
      <c r="AD112" s="4">
        <v>4</v>
      </c>
      <c r="AE112" s="4">
        <v>1</v>
      </c>
      <c r="AF112" s="4">
        <v>2</v>
      </c>
      <c r="AG112" s="4">
        <v>4</v>
      </c>
      <c r="AH112" s="54">
        <v>1</v>
      </c>
      <c r="AI112" s="54">
        <v>6</v>
      </c>
      <c r="AJ112" s="62">
        <v>5</v>
      </c>
      <c r="AK112" s="24">
        <f t="shared" si="26"/>
        <v>3.3777777777777773</v>
      </c>
      <c r="AL112" s="24">
        <f t="shared" si="26"/>
        <v>4.164031339031338</v>
      </c>
      <c r="AM112" s="24">
        <f t="shared" si="26"/>
        <v>6.378505275801252</v>
      </c>
      <c r="AN112" s="24">
        <f t="shared" si="26"/>
        <v>6.248577019819368</v>
      </c>
      <c r="AO112" s="24">
        <f t="shared" si="26"/>
        <v>7.749471352281616</v>
      </c>
      <c r="AP112" s="24">
        <f t="shared" si="26"/>
        <v>6.994383274006206</v>
      </c>
      <c r="AQ112" s="24">
        <f t="shared" si="26"/>
        <v>7.311013114843121</v>
      </c>
      <c r="AR112" s="24">
        <f t="shared" si="26"/>
        <v>7.312802775282705</v>
      </c>
      <c r="AS112" s="24">
        <f t="shared" si="26"/>
        <v>8.161518276901065</v>
      </c>
      <c r="AT112" s="24">
        <f t="shared" si="26"/>
        <v>7.2710380298324075</v>
      </c>
      <c r="AU112" s="24">
        <f t="shared" si="26"/>
        <v>7.7300260477659455</v>
      </c>
      <c r="AV112" s="24">
        <f t="shared" si="26"/>
        <v>7.38720619587382</v>
      </c>
      <c r="AW112" s="24">
        <f t="shared" si="26"/>
        <v>7.991406441391084</v>
      </c>
      <c r="AX112" s="24">
        <f t="shared" si="26"/>
        <v>7.998433273239607</v>
      </c>
      <c r="AY112" s="24">
        <f t="shared" si="26"/>
        <v>9.127232951920186</v>
      </c>
      <c r="AZ112" s="24">
        <f t="shared" si="26"/>
        <v>9.234621961371497</v>
      </c>
      <c r="BA112" s="24">
        <f t="shared" si="26"/>
        <v>8.792520571391934</v>
      </c>
      <c r="BB112" s="24">
        <f t="shared" si="26"/>
        <v>9.013806450908021</v>
      </c>
      <c r="BC112" s="24">
        <f t="shared" si="26"/>
        <v>9.492506917978353</v>
      </c>
      <c r="BD112" s="24">
        <f t="shared" si="26"/>
        <v>9.472862419935904</v>
      </c>
      <c r="BE112" s="24">
        <f t="shared" si="26"/>
        <v>9.601732074249533</v>
      </c>
      <c r="BF112" s="24">
        <f t="shared" si="26"/>
        <v>9.395962404851726</v>
      </c>
      <c r="BG112" s="24">
        <f t="shared" si="26"/>
        <v>9.903399726332069</v>
      </c>
      <c r="BH112" s="24">
        <f t="shared" si="26"/>
        <v>9.725102142578669</v>
      </c>
      <c r="BI112" s="24">
        <f t="shared" si="26"/>
        <v>9.74679427771173</v>
      </c>
      <c r="BJ112" s="24">
        <f t="shared" si="26"/>
        <v>9.758088556199288</v>
      </c>
      <c r="BK112" s="24">
        <f t="shared" si="26"/>
        <v>9.917397568422048</v>
      </c>
      <c r="BL112" s="24">
        <f t="shared" si="26"/>
        <v>10.150397230722614</v>
      </c>
      <c r="BM112" s="24">
        <f t="shared" si="26"/>
        <v>10.576022501515364</v>
      </c>
      <c r="BN112" s="24">
        <f t="shared" si="26"/>
        <v>10.86690520712711</v>
      </c>
      <c r="BO112" s="24"/>
      <c r="BP112" s="4"/>
      <c r="BQ112" s="42">
        <f ca="1" t="shared" si="22"/>
        <v>0.42222222222222217</v>
      </c>
      <c r="BR112" s="4"/>
      <c r="BS112" s="2">
        <v>104</v>
      </c>
      <c r="BT112" s="25">
        <f ca="1" t="shared" si="18"/>
        <v>5</v>
      </c>
      <c r="BU112" s="2"/>
    </row>
    <row r="113" spans="3:76" ht="12.75">
      <c r="C113" s="1" t="s">
        <v>106</v>
      </c>
      <c r="D113" s="3">
        <f t="shared" si="27"/>
        <v>105</v>
      </c>
      <c r="E113" s="4">
        <v>0</v>
      </c>
      <c r="F113" s="4">
        <v>1</v>
      </c>
      <c r="G113" s="4">
        <v>0</v>
      </c>
      <c r="H113" s="4">
        <v>1</v>
      </c>
      <c r="I113" s="4">
        <v>0</v>
      </c>
      <c r="J113" s="4">
        <v>0</v>
      </c>
      <c r="K113" s="4">
        <v>2</v>
      </c>
      <c r="L113" s="4">
        <v>1</v>
      </c>
      <c r="M113" s="4">
        <v>0</v>
      </c>
      <c r="N113" s="4">
        <v>0</v>
      </c>
      <c r="O113" s="4">
        <v>3</v>
      </c>
      <c r="P113" s="4">
        <v>0</v>
      </c>
      <c r="Q113" s="4">
        <v>0</v>
      </c>
      <c r="R113" s="4">
        <v>1</v>
      </c>
      <c r="S113" s="4">
        <v>0</v>
      </c>
      <c r="T113" s="4">
        <v>1</v>
      </c>
      <c r="U113" s="4">
        <v>1</v>
      </c>
      <c r="V113" s="4">
        <v>2</v>
      </c>
      <c r="W113" s="4">
        <v>1</v>
      </c>
      <c r="X113" s="4">
        <v>2</v>
      </c>
      <c r="Y113" s="4">
        <v>1</v>
      </c>
      <c r="Z113" s="4">
        <v>0</v>
      </c>
      <c r="AA113" s="4">
        <v>3</v>
      </c>
      <c r="AB113" s="4">
        <v>1</v>
      </c>
      <c r="AC113" s="4">
        <v>1</v>
      </c>
      <c r="AD113" s="4">
        <v>2</v>
      </c>
      <c r="AE113" s="4">
        <v>1</v>
      </c>
      <c r="AF113" s="4">
        <v>1</v>
      </c>
      <c r="AG113" s="4">
        <v>2</v>
      </c>
      <c r="AH113" s="54">
        <v>3</v>
      </c>
      <c r="AI113" s="54">
        <v>1</v>
      </c>
      <c r="AJ113" s="62">
        <v>4</v>
      </c>
      <c r="AK113" s="24">
        <f t="shared" si="26"/>
        <v>4.027777777777778</v>
      </c>
      <c r="AL113" s="24">
        <f t="shared" si="26"/>
        <v>2.720987654320987</v>
      </c>
      <c r="AM113" s="24">
        <f t="shared" si="26"/>
        <v>3.3543585786641335</v>
      </c>
      <c r="AN113" s="24">
        <f t="shared" si="26"/>
        <v>5.1382403610621195</v>
      </c>
      <c r="AO113" s="24">
        <f t="shared" si="26"/>
        <v>5.033575932632269</v>
      </c>
      <c r="AP113" s="24">
        <f t="shared" si="26"/>
        <v>6.24262970044908</v>
      </c>
      <c r="AQ113" s="24">
        <f t="shared" si="26"/>
        <v>5.634364304060555</v>
      </c>
      <c r="AR113" s="24">
        <f t="shared" si="26"/>
        <v>5.889427231401403</v>
      </c>
      <c r="AS113" s="24">
        <f t="shared" si="26"/>
        <v>5.890868902311068</v>
      </c>
      <c r="AT113" s="24">
        <f t="shared" si="26"/>
        <v>6.574556389725858</v>
      </c>
      <c r="AU113" s="24">
        <f t="shared" si="26"/>
        <v>5.857225079587217</v>
      </c>
      <c r="AV113" s="24">
        <f t="shared" si="26"/>
        <v>6.226965427367012</v>
      </c>
      <c r="AW113" s="24">
        <f t="shared" si="26"/>
        <v>5.950804991120577</v>
      </c>
      <c r="AX113" s="24">
        <f t="shared" si="26"/>
        <v>6.43752185556504</v>
      </c>
      <c r="AY113" s="24">
        <f t="shared" si="26"/>
        <v>6.443182358998572</v>
      </c>
      <c r="AZ113" s="24">
        <f t="shared" si="26"/>
        <v>7.3524932112690395</v>
      </c>
      <c r="BA113" s="24">
        <f t="shared" si="26"/>
        <v>7.43900102443815</v>
      </c>
      <c r="BB113" s="24">
        <f t="shared" si="26"/>
        <v>7.08286379362128</v>
      </c>
      <c r="BC113" s="24">
        <f t="shared" si="26"/>
        <v>7.261121863231462</v>
      </c>
      <c r="BD113" s="24">
        <f t="shared" si="26"/>
        <v>7.646741683927007</v>
      </c>
      <c r="BE113" s="24">
        <f t="shared" si="26"/>
        <v>7.6309169493928115</v>
      </c>
      <c r="BF113" s="24">
        <f t="shared" si="26"/>
        <v>7.734728615367679</v>
      </c>
      <c r="BG113" s="24">
        <f t="shared" si="26"/>
        <v>7.568969715019446</v>
      </c>
      <c r="BH113" s="24">
        <f t="shared" si="26"/>
        <v>7.977738668434166</v>
      </c>
      <c r="BI113" s="24">
        <f t="shared" si="26"/>
        <v>7.8341100592994835</v>
      </c>
      <c r="BJ113" s="24">
        <f t="shared" si="26"/>
        <v>7.851584279267783</v>
      </c>
      <c r="BK113" s="24">
        <f t="shared" si="26"/>
        <v>7.860682448049427</v>
      </c>
      <c r="BL113" s="24">
        <f t="shared" si="26"/>
        <v>7.98901470789554</v>
      </c>
      <c r="BM113" s="24">
        <f t="shared" si="26"/>
        <v>8.176708880304329</v>
      </c>
      <c r="BN113" s="24">
        <f t="shared" si="26"/>
        <v>8.519573681776267</v>
      </c>
      <c r="BO113" s="24"/>
      <c r="BP113" s="4"/>
      <c r="BQ113" s="42">
        <f ca="1" t="shared" si="22"/>
        <v>0.8055555555555556</v>
      </c>
      <c r="BR113" s="4"/>
      <c r="BS113" s="2">
        <v>105</v>
      </c>
      <c r="BT113" s="25">
        <f ca="1" t="shared" si="18"/>
        <v>4</v>
      </c>
      <c r="BU113" s="2"/>
    </row>
    <row r="114" spans="3:76" ht="12.75">
      <c r="C114" s="1" t="s">
        <v>107</v>
      </c>
      <c r="D114" s="3">
        <f t="shared" si="27"/>
        <v>106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1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1</v>
      </c>
      <c r="V114" s="4">
        <v>0</v>
      </c>
      <c r="W114" s="4">
        <v>1</v>
      </c>
      <c r="X114" s="4">
        <v>1</v>
      </c>
      <c r="Y114" s="4">
        <v>1</v>
      </c>
      <c r="Z114" s="4">
        <v>0</v>
      </c>
      <c r="AA114" s="4">
        <v>0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0</v>
      </c>
      <c r="AH114" s="54">
        <v>1</v>
      </c>
      <c r="AI114" s="54">
        <v>1</v>
      </c>
      <c r="AJ114" s="62">
        <v>0</v>
      </c>
      <c r="AK114" s="24">
        <f t="shared" si="26"/>
        <v>1.1111111111111112</v>
      </c>
      <c r="AL114" s="24">
        <f t="shared" si="26"/>
        <v>1.1188271604938271</v>
      </c>
      <c r="AM114" s="24">
        <f t="shared" si="26"/>
        <v>0.755829903978052</v>
      </c>
      <c r="AN114" s="24">
        <f t="shared" si="26"/>
        <v>0.9317662718511482</v>
      </c>
      <c r="AO114" s="24">
        <f t="shared" si="26"/>
        <v>1.4272889891839222</v>
      </c>
      <c r="AP114" s="24">
        <f t="shared" si="26"/>
        <v>1.398215536842297</v>
      </c>
      <c r="AQ114" s="24">
        <f t="shared" si="26"/>
        <v>1.7340638056803002</v>
      </c>
      <c r="AR114" s="24">
        <f t="shared" si="26"/>
        <v>1.5651011955723766</v>
      </c>
      <c r="AS114" s="24">
        <f t="shared" si="26"/>
        <v>1.635952008722612</v>
      </c>
      <c r="AT114" s="24">
        <f t="shared" si="26"/>
        <v>1.6363524728641856</v>
      </c>
      <c r="AU114" s="24">
        <f t="shared" si="26"/>
        <v>1.8262656638127384</v>
      </c>
      <c r="AV114" s="24">
        <f t="shared" si="26"/>
        <v>1.6270069665520048</v>
      </c>
      <c r="AW114" s="24">
        <f t="shared" si="26"/>
        <v>1.729712618713059</v>
      </c>
      <c r="AX114" s="24">
        <f t="shared" si="26"/>
        <v>1.6530013864223827</v>
      </c>
      <c r="AY114" s="24">
        <f t="shared" si="26"/>
        <v>1.7882005154347336</v>
      </c>
      <c r="AZ114" s="24">
        <f t="shared" si="26"/>
        <v>1.7897728774996036</v>
      </c>
      <c r="BA114" s="24">
        <f t="shared" si="26"/>
        <v>2.042359225352511</v>
      </c>
      <c r="BB114" s="24">
        <f t="shared" si="26"/>
        <v>2.066389173455042</v>
      </c>
      <c r="BC114" s="24">
        <f t="shared" si="26"/>
        <v>1.9674621648948003</v>
      </c>
      <c r="BD114" s="24">
        <f t="shared" si="26"/>
        <v>2.016978295342073</v>
      </c>
      <c r="BE114" s="24">
        <f t="shared" si="26"/>
        <v>2.1240949122019464</v>
      </c>
      <c r="BF114" s="24">
        <f t="shared" si="26"/>
        <v>2.1196991526091145</v>
      </c>
      <c r="BG114" s="24">
        <f t="shared" si="26"/>
        <v>2.148535726491022</v>
      </c>
      <c r="BH114" s="24">
        <f t="shared" si="26"/>
        <v>2.1024915875054018</v>
      </c>
      <c r="BI114" s="24">
        <f t="shared" si="26"/>
        <v>2.2160385190094907</v>
      </c>
      <c r="BJ114" s="24">
        <f t="shared" si="26"/>
        <v>2.1761416831387455</v>
      </c>
      <c r="BK114" s="24">
        <f aca="true" t="shared" si="28" ref="AJ114:BN122">BJ113*$BQ114</f>
        <v>2.18099563312994</v>
      </c>
      <c r="BL114" s="24">
        <f t="shared" si="28"/>
        <v>2.183522902235952</v>
      </c>
      <c r="BM114" s="24">
        <f t="shared" si="28"/>
        <v>2.2191707521932056</v>
      </c>
      <c r="BN114" s="24">
        <f t="shared" si="28"/>
        <v>2.271308022306758</v>
      </c>
      <c r="BO114" s="24"/>
      <c r="BP114" s="4"/>
      <c r="BQ114" s="42">
        <f ca="1" t="shared" si="22"/>
        <v>0.2777777777777778</v>
      </c>
      <c r="BR114" s="4"/>
      <c r="BS114" s="2">
        <v>106</v>
      </c>
      <c r="BT114" s="25">
        <f ca="1" t="shared" si="18"/>
        <v>0</v>
      </c>
      <c r="BU114" s="2"/>
    </row>
    <row r="115" spans="3:76" ht="12.75">
      <c r="C115" s="1" t="s">
        <v>108</v>
      </c>
      <c r="D115" s="3">
        <f t="shared" si="27"/>
        <v>107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1</v>
      </c>
      <c r="N115" s="4">
        <v>0</v>
      </c>
      <c r="O115" s="4">
        <v>0</v>
      </c>
      <c r="P115" s="4">
        <v>0</v>
      </c>
      <c r="Q115" s="4">
        <v>1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1</v>
      </c>
      <c r="AA115" s="4">
        <v>0</v>
      </c>
      <c r="AB115" s="4">
        <v>0</v>
      </c>
      <c r="AC115" s="4">
        <v>0</v>
      </c>
      <c r="AD115" s="4">
        <v>1</v>
      </c>
      <c r="AE115" s="4">
        <v>1</v>
      </c>
      <c r="AF115" s="4">
        <v>1</v>
      </c>
      <c r="AG115" s="4">
        <v>0</v>
      </c>
      <c r="AH115" s="54">
        <v>0</v>
      </c>
      <c r="AI115" s="54">
        <v>1</v>
      </c>
      <c r="AJ115" s="62">
        <v>0</v>
      </c>
      <c r="AK115" s="24">
        <f t="shared" si="28"/>
        <v>0</v>
      </c>
      <c r="AL115" s="24">
        <f t="shared" si="28"/>
        <v>0</v>
      </c>
      <c r="AM115" s="24">
        <f t="shared" si="28"/>
        <v>0</v>
      </c>
      <c r="AN115" s="24">
        <f t="shared" si="28"/>
        <v>0</v>
      </c>
      <c r="AO115" s="24">
        <f t="shared" si="28"/>
        <v>0</v>
      </c>
      <c r="AP115" s="24">
        <f t="shared" si="28"/>
        <v>0</v>
      </c>
      <c r="AQ115" s="24">
        <f t="shared" si="28"/>
        <v>0</v>
      </c>
      <c r="AR115" s="24">
        <f t="shared" si="28"/>
        <v>0</v>
      </c>
      <c r="AS115" s="24">
        <f t="shared" si="28"/>
        <v>0</v>
      </c>
      <c r="AT115" s="24">
        <f t="shared" si="28"/>
        <v>0</v>
      </c>
      <c r="AU115" s="24">
        <f t="shared" si="28"/>
        <v>0</v>
      </c>
      <c r="AV115" s="24">
        <f t="shared" si="28"/>
        <v>0</v>
      </c>
      <c r="AW115" s="24">
        <f t="shared" si="28"/>
        <v>0</v>
      </c>
      <c r="AX115" s="24">
        <f t="shared" si="28"/>
        <v>0</v>
      </c>
      <c r="AY115" s="24">
        <f t="shared" si="28"/>
        <v>0</v>
      </c>
      <c r="AZ115" s="24">
        <f t="shared" si="28"/>
        <v>0</v>
      </c>
      <c r="BA115" s="24">
        <f t="shared" si="28"/>
        <v>0</v>
      </c>
      <c r="BB115" s="24">
        <f t="shared" si="28"/>
        <v>0</v>
      </c>
      <c r="BC115" s="24">
        <f t="shared" si="28"/>
        <v>0</v>
      </c>
      <c r="BD115" s="24">
        <f t="shared" si="28"/>
        <v>0</v>
      </c>
      <c r="BE115" s="24">
        <f t="shared" si="28"/>
        <v>0</v>
      </c>
      <c r="BF115" s="24">
        <f t="shared" si="28"/>
        <v>0</v>
      </c>
      <c r="BG115" s="24">
        <f t="shared" si="28"/>
        <v>0</v>
      </c>
      <c r="BH115" s="24">
        <f t="shared" si="28"/>
        <v>0</v>
      </c>
      <c r="BI115" s="24">
        <f t="shared" si="28"/>
        <v>0</v>
      </c>
      <c r="BJ115" s="24">
        <f t="shared" si="28"/>
        <v>0</v>
      </c>
      <c r="BK115" s="24">
        <f t="shared" si="28"/>
        <v>0</v>
      </c>
      <c r="BL115" s="24">
        <f t="shared" si="28"/>
        <v>0</v>
      </c>
      <c r="BM115" s="24">
        <f t="shared" si="28"/>
        <v>0</v>
      </c>
      <c r="BN115" s="24">
        <f t="shared" si="28"/>
        <v>0</v>
      </c>
      <c r="BO115" s="24"/>
      <c r="BP115" s="4"/>
      <c r="BQ115" s="42"/>
      <c r="BR115" s="4"/>
      <c r="BS115" s="2">
        <v>107</v>
      </c>
      <c r="BT115" s="25">
        <f ca="1" t="shared" si="18"/>
        <v>0</v>
      </c>
      <c r="BU115" s="2"/>
    </row>
    <row r="116" spans="3:76" ht="12.75">
      <c r="C116" s="1" t="s">
        <v>109</v>
      </c>
      <c r="D116" s="3">
        <f t="shared" si="27"/>
        <v>108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1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1</v>
      </c>
      <c r="AF116" s="4">
        <v>0</v>
      </c>
      <c r="AG116" s="4">
        <v>1</v>
      </c>
      <c r="AH116" s="54">
        <v>0</v>
      </c>
      <c r="AI116" s="54">
        <v>0</v>
      </c>
      <c r="AJ116" s="62">
        <v>0</v>
      </c>
      <c r="AK116" s="24">
        <f t="shared" si="28"/>
        <v>0</v>
      </c>
      <c r="AL116" s="24">
        <f t="shared" si="28"/>
        <v>0</v>
      </c>
      <c r="AM116" s="24">
        <f t="shared" si="28"/>
        <v>0</v>
      </c>
      <c r="AN116" s="24">
        <f t="shared" si="28"/>
        <v>0</v>
      </c>
      <c r="AO116" s="24">
        <f t="shared" si="28"/>
        <v>0</v>
      </c>
      <c r="AP116" s="24">
        <f t="shared" si="28"/>
        <v>0</v>
      </c>
      <c r="AQ116" s="24">
        <f t="shared" si="28"/>
        <v>0</v>
      </c>
      <c r="AR116" s="24">
        <f t="shared" si="28"/>
        <v>0</v>
      </c>
      <c r="AS116" s="24">
        <f t="shared" si="28"/>
        <v>0</v>
      </c>
      <c r="AT116" s="24">
        <f t="shared" si="28"/>
        <v>0</v>
      </c>
      <c r="AU116" s="24">
        <f t="shared" si="28"/>
        <v>0</v>
      </c>
      <c r="AV116" s="24">
        <f t="shared" si="28"/>
        <v>0</v>
      </c>
      <c r="AW116" s="24">
        <f t="shared" si="28"/>
        <v>0</v>
      </c>
      <c r="AX116" s="24">
        <f t="shared" si="28"/>
        <v>0</v>
      </c>
      <c r="AY116" s="24">
        <f t="shared" si="28"/>
        <v>0</v>
      </c>
      <c r="AZ116" s="24">
        <f t="shared" si="28"/>
        <v>0</v>
      </c>
      <c r="BA116" s="24">
        <f t="shared" si="28"/>
        <v>0</v>
      </c>
      <c r="BB116" s="24">
        <f t="shared" si="28"/>
        <v>0</v>
      </c>
      <c r="BC116" s="24">
        <f t="shared" si="28"/>
        <v>0</v>
      </c>
      <c r="BD116" s="24">
        <f t="shared" si="28"/>
        <v>0</v>
      </c>
      <c r="BE116" s="24">
        <f t="shared" si="28"/>
        <v>0</v>
      </c>
      <c r="BF116" s="24">
        <f t="shared" si="28"/>
        <v>0</v>
      </c>
      <c r="BG116" s="24">
        <f t="shared" si="28"/>
        <v>0</v>
      </c>
      <c r="BH116" s="24">
        <f t="shared" si="28"/>
        <v>0</v>
      </c>
      <c r="BI116" s="24">
        <f t="shared" si="28"/>
        <v>0</v>
      </c>
      <c r="BJ116" s="24">
        <f t="shared" si="28"/>
        <v>0</v>
      </c>
      <c r="BK116" s="24">
        <f t="shared" si="28"/>
        <v>0</v>
      </c>
      <c r="BL116" s="24">
        <f t="shared" si="28"/>
        <v>0</v>
      </c>
      <c r="BM116" s="24">
        <f t="shared" si="28"/>
        <v>0</v>
      </c>
      <c r="BN116" s="24">
        <f t="shared" si="28"/>
        <v>0</v>
      </c>
      <c r="BO116" s="24"/>
      <c r="BP116" s="4"/>
      <c r="BQ116" s="42"/>
      <c r="BR116" s="4"/>
      <c r="BS116" s="2">
        <v>108</v>
      </c>
      <c r="BT116" s="25">
        <f ca="1" t="shared" si="18"/>
        <v>0</v>
      </c>
      <c r="BU116" s="2"/>
    </row>
    <row r="117" spans="3:76" ht="12.75">
      <c r="C117" s="1" t="s">
        <v>110</v>
      </c>
      <c r="D117" s="3">
        <f t="shared" si="27"/>
        <v>109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1</v>
      </c>
      <c r="AG117" s="4">
        <v>0</v>
      </c>
      <c r="AH117" s="54">
        <v>0</v>
      </c>
      <c r="AI117" s="54">
        <v>0</v>
      </c>
      <c r="AJ117" s="62">
        <v>0</v>
      </c>
      <c r="AK117" s="24">
        <f t="shared" si="28"/>
        <v>0</v>
      </c>
      <c r="AL117" s="24">
        <f t="shared" si="28"/>
        <v>0</v>
      </c>
      <c r="AM117" s="24">
        <f t="shared" si="28"/>
        <v>0</v>
      </c>
      <c r="AN117" s="24">
        <f t="shared" si="28"/>
        <v>0</v>
      </c>
      <c r="AO117" s="24">
        <f t="shared" si="28"/>
        <v>0</v>
      </c>
      <c r="AP117" s="24">
        <f t="shared" si="28"/>
        <v>0</v>
      </c>
      <c r="AQ117" s="24">
        <f t="shared" si="28"/>
        <v>0</v>
      </c>
      <c r="AR117" s="24">
        <f t="shared" si="28"/>
        <v>0</v>
      </c>
      <c r="AS117" s="24">
        <f t="shared" si="28"/>
        <v>0</v>
      </c>
      <c r="AT117" s="24">
        <f t="shared" si="28"/>
        <v>0</v>
      </c>
      <c r="AU117" s="24">
        <f t="shared" si="28"/>
        <v>0</v>
      </c>
      <c r="AV117" s="24">
        <f t="shared" si="28"/>
        <v>0</v>
      </c>
      <c r="AW117" s="24">
        <f t="shared" si="28"/>
        <v>0</v>
      </c>
      <c r="AX117" s="24">
        <f t="shared" si="28"/>
        <v>0</v>
      </c>
      <c r="AY117" s="24">
        <f t="shared" si="28"/>
        <v>0</v>
      </c>
      <c r="AZ117" s="24">
        <f t="shared" si="28"/>
        <v>0</v>
      </c>
      <c r="BA117" s="24">
        <f t="shared" si="28"/>
        <v>0</v>
      </c>
      <c r="BB117" s="24">
        <f t="shared" si="28"/>
        <v>0</v>
      </c>
      <c r="BC117" s="24">
        <f t="shared" si="28"/>
        <v>0</v>
      </c>
      <c r="BD117" s="24">
        <f t="shared" si="28"/>
        <v>0</v>
      </c>
      <c r="BE117" s="24">
        <f t="shared" si="28"/>
        <v>0</v>
      </c>
      <c r="BF117" s="24">
        <f t="shared" si="28"/>
        <v>0</v>
      </c>
      <c r="BG117" s="24">
        <f t="shared" si="28"/>
        <v>0</v>
      </c>
      <c r="BH117" s="24">
        <f t="shared" si="28"/>
        <v>0</v>
      </c>
      <c r="BI117" s="24">
        <f t="shared" si="28"/>
        <v>0</v>
      </c>
      <c r="BJ117" s="24">
        <f t="shared" si="28"/>
        <v>0</v>
      </c>
      <c r="BK117" s="24">
        <f t="shared" si="28"/>
        <v>0</v>
      </c>
      <c r="BL117" s="24">
        <f t="shared" si="28"/>
        <v>0</v>
      </c>
      <c r="BM117" s="24">
        <f t="shared" si="28"/>
        <v>0</v>
      </c>
      <c r="BN117" s="24">
        <f t="shared" si="28"/>
        <v>0</v>
      </c>
      <c r="BO117" s="24"/>
      <c r="BP117" s="4"/>
      <c r="BQ117" s="42"/>
      <c r="BR117" s="4"/>
      <c r="BS117" s="2">
        <v>109</v>
      </c>
      <c r="BT117" s="25">
        <f ca="1" t="shared" si="18"/>
        <v>0</v>
      </c>
      <c r="BU117" s="2"/>
    </row>
    <row r="118" spans="3:76" ht="12.75">
      <c r="C118" s="1" t="s">
        <v>111</v>
      </c>
      <c r="D118" s="3">
        <f t="shared" si="27"/>
        <v>110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1</v>
      </c>
      <c r="AH118" s="54">
        <v>0</v>
      </c>
      <c r="AI118" s="54">
        <v>0</v>
      </c>
      <c r="AJ118" s="62">
        <v>0</v>
      </c>
      <c r="AK118" s="24">
        <f t="shared" si="28"/>
        <v>0</v>
      </c>
      <c r="AL118" s="24">
        <f t="shared" si="28"/>
        <v>0</v>
      </c>
      <c r="AM118" s="24">
        <f t="shared" si="28"/>
        <v>0</v>
      </c>
      <c r="AN118" s="24">
        <f t="shared" si="28"/>
        <v>0</v>
      </c>
      <c r="AO118" s="24">
        <f t="shared" si="28"/>
        <v>0</v>
      </c>
      <c r="AP118" s="24">
        <f t="shared" si="28"/>
        <v>0</v>
      </c>
      <c r="AQ118" s="24">
        <f t="shared" si="28"/>
        <v>0</v>
      </c>
      <c r="AR118" s="24">
        <f t="shared" si="28"/>
        <v>0</v>
      </c>
      <c r="AS118" s="24">
        <f t="shared" si="28"/>
        <v>0</v>
      </c>
      <c r="AT118" s="24">
        <f t="shared" si="28"/>
        <v>0</v>
      </c>
      <c r="AU118" s="24">
        <f t="shared" si="28"/>
        <v>0</v>
      </c>
      <c r="AV118" s="24">
        <f t="shared" si="28"/>
        <v>0</v>
      </c>
      <c r="AW118" s="24">
        <f t="shared" si="28"/>
        <v>0</v>
      </c>
      <c r="AX118" s="24">
        <f t="shared" si="28"/>
        <v>0</v>
      </c>
      <c r="AY118" s="24">
        <f t="shared" si="28"/>
        <v>0</v>
      </c>
      <c r="AZ118" s="24">
        <f t="shared" si="28"/>
        <v>0</v>
      </c>
      <c r="BA118" s="24">
        <f t="shared" si="28"/>
        <v>0</v>
      </c>
      <c r="BB118" s="24">
        <f t="shared" si="28"/>
        <v>0</v>
      </c>
      <c r="BC118" s="24">
        <f t="shared" si="28"/>
        <v>0</v>
      </c>
      <c r="BD118" s="24">
        <f t="shared" si="28"/>
        <v>0</v>
      </c>
      <c r="BE118" s="24">
        <f t="shared" si="28"/>
        <v>0</v>
      </c>
      <c r="BF118" s="24">
        <f t="shared" si="28"/>
        <v>0</v>
      </c>
      <c r="BG118" s="24">
        <f t="shared" si="28"/>
        <v>0</v>
      </c>
      <c r="BH118" s="24">
        <f t="shared" si="28"/>
        <v>0</v>
      </c>
      <c r="BI118" s="24">
        <f t="shared" si="28"/>
        <v>0</v>
      </c>
      <c r="BJ118" s="24">
        <f t="shared" si="28"/>
        <v>0</v>
      </c>
      <c r="BK118" s="24">
        <f t="shared" si="28"/>
        <v>0</v>
      </c>
      <c r="BL118" s="24">
        <f t="shared" si="28"/>
        <v>0</v>
      </c>
      <c r="BM118" s="24">
        <f t="shared" si="28"/>
        <v>0</v>
      </c>
      <c r="BN118" s="24">
        <f t="shared" si="28"/>
        <v>0</v>
      </c>
      <c r="BO118" s="24"/>
      <c r="BP118" s="4"/>
      <c r="BQ118" s="42"/>
      <c r="BR118" s="4"/>
      <c r="BS118" s="2">
        <v>110</v>
      </c>
      <c r="BT118" s="25">
        <f ca="1" t="shared" si="18"/>
        <v>0</v>
      </c>
      <c r="BU118" s="2"/>
    </row>
    <row r="119" spans="3:76" ht="12.75">
      <c r="C119" s="1" t="s">
        <v>112</v>
      </c>
      <c r="D119" s="3">
        <f t="shared" si="27"/>
        <v>111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54">
        <v>0</v>
      </c>
      <c r="AI119" s="54">
        <v>0</v>
      </c>
      <c r="AJ119" s="62">
        <v>0</v>
      </c>
      <c r="AK119" s="24">
        <f t="shared" si="28"/>
        <v>0</v>
      </c>
      <c r="AL119" s="24">
        <f t="shared" si="28"/>
        <v>0</v>
      </c>
      <c r="AM119" s="24">
        <f t="shared" si="28"/>
        <v>0</v>
      </c>
      <c r="AN119" s="24">
        <f t="shared" si="28"/>
        <v>0</v>
      </c>
      <c r="AO119" s="24">
        <f t="shared" si="28"/>
        <v>0</v>
      </c>
      <c r="AP119" s="24">
        <f t="shared" si="28"/>
        <v>0</v>
      </c>
      <c r="AQ119" s="24">
        <f t="shared" si="28"/>
        <v>0</v>
      </c>
      <c r="AR119" s="24">
        <f t="shared" si="28"/>
        <v>0</v>
      </c>
      <c r="AS119" s="24">
        <f t="shared" si="28"/>
        <v>0</v>
      </c>
      <c r="AT119" s="24">
        <f t="shared" si="28"/>
        <v>0</v>
      </c>
      <c r="AU119" s="24">
        <f t="shared" si="28"/>
        <v>0</v>
      </c>
      <c r="AV119" s="24">
        <f t="shared" si="28"/>
        <v>0</v>
      </c>
      <c r="AW119" s="24">
        <f t="shared" si="28"/>
        <v>0</v>
      </c>
      <c r="AX119" s="24">
        <f t="shared" si="28"/>
        <v>0</v>
      </c>
      <c r="AY119" s="24">
        <f t="shared" si="28"/>
        <v>0</v>
      </c>
      <c r="AZ119" s="24">
        <f t="shared" si="28"/>
        <v>0</v>
      </c>
      <c r="BA119" s="24">
        <f t="shared" si="28"/>
        <v>0</v>
      </c>
      <c r="BB119" s="24">
        <f t="shared" si="28"/>
        <v>0</v>
      </c>
      <c r="BC119" s="24">
        <f t="shared" si="28"/>
        <v>0</v>
      </c>
      <c r="BD119" s="24">
        <f t="shared" si="28"/>
        <v>0</v>
      </c>
      <c r="BE119" s="24">
        <f t="shared" si="28"/>
        <v>0</v>
      </c>
      <c r="BF119" s="24">
        <f t="shared" si="28"/>
        <v>0</v>
      </c>
      <c r="BG119" s="24">
        <f t="shared" si="28"/>
        <v>0</v>
      </c>
      <c r="BH119" s="24">
        <f t="shared" si="28"/>
        <v>0</v>
      </c>
      <c r="BI119" s="24">
        <f t="shared" si="28"/>
        <v>0</v>
      </c>
      <c r="BJ119" s="24">
        <f t="shared" si="28"/>
        <v>0</v>
      </c>
      <c r="BK119" s="24">
        <f t="shared" si="28"/>
        <v>0</v>
      </c>
      <c r="BL119" s="24">
        <f t="shared" si="28"/>
        <v>0</v>
      </c>
      <c r="BM119" s="24">
        <f t="shared" si="28"/>
        <v>0</v>
      </c>
      <c r="BN119" s="24">
        <f t="shared" si="28"/>
        <v>0</v>
      </c>
      <c r="BO119" s="24"/>
      <c r="BP119" s="4"/>
      <c r="BQ119" s="42"/>
      <c r="BR119" s="4"/>
      <c r="BS119" s="2">
        <v>111</v>
      </c>
      <c r="BT119" s="25">
        <f ca="1" t="shared" si="18"/>
        <v>0</v>
      </c>
      <c r="BU119" s="2"/>
    </row>
    <row r="120" spans="3:76" ht="12.75">
      <c r="C120" s="1" t="s">
        <v>113</v>
      </c>
      <c r="D120" s="3">
        <f t="shared" si="27"/>
        <v>112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54">
        <v>0</v>
      </c>
      <c r="AI120" s="54">
        <v>0</v>
      </c>
      <c r="AJ120" s="62">
        <v>0</v>
      </c>
      <c r="AK120" s="24">
        <f t="shared" si="28"/>
        <v>0</v>
      </c>
      <c r="AL120" s="24">
        <f t="shared" si="28"/>
        <v>0</v>
      </c>
      <c r="AM120" s="24">
        <f t="shared" si="28"/>
        <v>0</v>
      </c>
      <c r="AN120" s="24">
        <f t="shared" si="28"/>
        <v>0</v>
      </c>
      <c r="AO120" s="24">
        <f t="shared" si="28"/>
        <v>0</v>
      </c>
      <c r="AP120" s="24">
        <f t="shared" si="28"/>
        <v>0</v>
      </c>
      <c r="AQ120" s="24">
        <f t="shared" si="28"/>
        <v>0</v>
      </c>
      <c r="AR120" s="24">
        <f t="shared" si="28"/>
        <v>0</v>
      </c>
      <c r="AS120" s="24">
        <f t="shared" si="28"/>
        <v>0</v>
      </c>
      <c r="AT120" s="24">
        <f t="shared" si="28"/>
        <v>0</v>
      </c>
      <c r="AU120" s="24">
        <f t="shared" si="28"/>
        <v>0</v>
      </c>
      <c r="AV120" s="24">
        <f t="shared" si="28"/>
        <v>0</v>
      </c>
      <c r="AW120" s="24">
        <f t="shared" si="28"/>
        <v>0</v>
      </c>
      <c r="AX120" s="24">
        <f t="shared" si="28"/>
        <v>0</v>
      </c>
      <c r="AY120" s="24">
        <f t="shared" si="28"/>
        <v>0</v>
      </c>
      <c r="AZ120" s="24">
        <f t="shared" si="28"/>
        <v>0</v>
      </c>
      <c r="BA120" s="24">
        <f t="shared" si="28"/>
        <v>0</v>
      </c>
      <c r="BB120" s="24">
        <f t="shared" si="28"/>
        <v>0</v>
      </c>
      <c r="BC120" s="24">
        <f t="shared" si="28"/>
        <v>0</v>
      </c>
      <c r="BD120" s="24">
        <f t="shared" si="28"/>
        <v>0</v>
      </c>
      <c r="BE120" s="24">
        <f t="shared" si="28"/>
        <v>0</v>
      </c>
      <c r="BF120" s="24">
        <f t="shared" si="28"/>
        <v>0</v>
      </c>
      <c r="BG120" s="24">
        <f t="shared" si="28"/>
        <v>0</v>
      </c>
      <c r="BH120" s="24">
        <f t="shared" si="28"/>
        <v>0</v>
      </c>
      <c r="BI120" s="24">
        <f t="shared" si="28"/>
        <v>0</v>
      </c>
      <c r="BJ120" s="24">
        <f t="shared" si="28"/>
        <v>0</v>
      </c>
      <c r="BK120" s="24">
        <f t="shared" si="28"/>
        <v>0</v>
      </c>
      <c r="BL120" s="24">
        <f t="shared" si="28"/>
        <v>0</v>
      </c>
      <c r="BM120" s="24">
        <f t="shared" si="28"/>
        <v>0</v>
      </c>
      <c r="BN120" s="24">
        <f t="shared" si="28"/>
        <v>0</v>
      </c>
      <c r="BO120" s="24"/>
      <c r="BP120" s="4"/>
      <c r="BQ120" s="42"/>
      <c r="BR120" s="4"/>
      <c r="BS120" s="2">
        <v>112</v>
      </c>
      <c r="BT120" s="25">
        <f ca="1" t="shared" si="18"/>
        <v>0</v>
      </c>
      <c r="BU120" s="2"/>
    </row>
    <row r="121" spans="3:76" ht="12.75">
      <c r="C121" s="1" t="s">
        <v>114</v>
      </c>
      <c r="D121" s="3">
        <f t="shared" si="27"/>
        <v>113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54">
        <v>0</v>
      </c>
      <c r="AI121" s="54">
        <v>0</v>
      </c>
      <c r="AJ121" s="62">
        <v>0</v>
      </c>
      <c r="AK121" s="24">
        <f t="shared" si="28"/>
        <v>0</v>
      </c>
      <c r="AL121" s="24">
        <f t="shared" si="28"/>
        <v>0</v>
      </c>
      <c r="AM121" s="24">
        <f t="shared" si="28"/>
        <v>0</v>
      </c>
      <c r="AN121" s="24">
        <f t="shared" si="28"/>
        <v>0</v>
      </c>
      <c r="AO121" s="24">
        <f t="shared" si="28"/>
        <v>0</v>
      </c>
      <c r="AP121" s="24">
        <f t="shared" si="28"/>
        <v>0</v>
      </c>
      <c r="AQ121" s="24">
        <f t="shared" si="28"/>
        <v>0</v>
      </c>
      <c r="AR121" s="24">
        <f t="shared" si="28"/>
        <v>0</v>
      </c>
      <c r="AS121" s="24">
        <f t="shared" si="28"/>
        <v>0</v>
      </c>
      <c r="AT121" s="24">
        <f t="shared" si="28"/>
        <v>0</v>
      </c>
      <c r="AU121" s="24">
        <f t="shared" si="28"/>
        <v>0</v>
      </c>
      <c r="AV121" s="24">
        <f t="shared" si="28"/>
        <v>0</v>
      </c>
      <c r="AW121" s="24">
        <f t="shared" si="28"/>
        <v>0</v>
      </c>
      <c r="AX121" s="24">
        <f t="shared" si="28"/>
        <v>0</v>
      </c>
      <c r="AY121" s="24">
        <f t="shared" si="28"/>
        <v>0</v>
      </c>
      <c r="AZ121" s="24">
        <f t="shared" si="28"/>
        <v>0</v>
      </c>
      <c r="BA121" s="24">
        <f t="shared" si="28"/>
        <v>0</v>
      </c>
      <c r="BB121" s="24">
        <f t="shared" si="28"/>
        <v>0</v>
      </c>
      <c r="BC121" s="24">
        <f t="shared" si="28"/>
        <v>0</v>
      </c>
      <c r="BD121" s="24">
        <f t="shared" si="28"/>
        <v>0</v>
      </c>
      <c r="BE121" s="24">
        <f t="shared" si="28"/>
        <v>0</v>
      </c>
      <c r="BF121" s="24">
        <f t="shared" si="28"/>
        <v>0</v>
      </c>
      <c r="BG121" s="24">
        <f t="shared" si="28"/>
        <v>0</v>
      </c>
      <c r="BH121" s="24">
        <f t="shared" si="28"/>
        <v>0</v>
      </c>
      <c r="BI121" s="24">
        <f t="shared" si="28"/>
        <v>0</v>
      </c>
      <c r="BJ121" s="24">
        <f t="shared" si="28"/>
        <v>0</v>
      </c>
      <c r="BK121" s="24">
        <f t="shared" si="28"/>
        <v>0</v>
      </c>
      <c r="BL121" s="24">
        <f t="shared" si="28"/>
        <v>0</v>
      </c>
      <c r="BM121" s="24">
        <f t="shared" si="28"/>
        <v>0</v>
      </c>
      <c r="BN121" s="24">
        <f t="shared" si="28"/>
        <v>0</v>
      </c>
      <c r="BO121" s="24"/>
      <c r="BP121" s="4"/>
      <c r="BQ121" s="42"/>
      <c r="BR121" s="4"/>
      <c r="BS121" s="2">
        <v>113</v>
      </c>
      <c r="BT121" s="25">
        <f ca="1" t="shared" si="18"/>
        <v>0</v>
      </c>
      <c r="BU121" s="2"/>
    </row>
    <row r="122" spans="3:76" ht="12.75">
      <c r="C122" s="1" t="s">
        <v>115</v>
      </c>
      <c r="D122" s="3">
        <f t="shared" si="27"/>
        <v>114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54">
        <v>0</v>
      </c>
      <c r="AI122" s="54">
        <v>0</v>
      </c>
      <c r="AJ122" s="62">
        <v>0</v>
      </c>
      <c r="AK122" s="24">
        <f t="shared" si="28"/>
        <v>0</v>
      </c>
      <c r="AL122" s="24">
        <f t="shared" si="28"/>
        <v>0</v>
      </c>
      <c r="AM122" s="24">
        <f t="shared" si="28"/>
        <v>0</v>
      </c>
      <c r="AN122" s="24">
        <f t="shared" si="28"/>
        <v>0</v>
      </c>
      <c r="AO122" s="24">
        <f t="shared" si="28"/>
        <v>0</v>
      </c>
      <c r="AP122" s="24">
        <f t="shared" si="28"/>
        <v>0</v>
      </c>
      <c r="AQ122" s="24">
        <f t="shared" si="28"/>
        <v>0</v>
      </c>
      <c r="AR122" s="24">
        <f t="shared" si="28"/>
        <v>0</v>
      </c>
      <c r="AS122" s="24">
        <f t="shared" si="28"/>
        <v>0</v>
      </c>
      <c r="AT122" s="24">
        <f aca="true" t="shared" si="29" ref="AJ122:BN129">AS121*$BQ122</f>
        <v>0</v>
      </c>
      <c r="AU122" s="24">
        <f t="shared" si="29"/>
        <v>0</v>
      </c>
      <c r="AV122" s="24">
        <f t="shared" si="29"/>
        <v>0</v>
      </c>
      <c r="AW122" s="24">
        <f t="shared" si="29"/>
        <v>0</v>
      </c>
      <c r="AX122" s="24">
        <f t="shared" si="29"/>
        <v>0</v>
      </c>
      <c r="AY122" s="24">
        <f t="shared" si="29"/>
        <v>0</v>
      </c>
      <c r="AZ122" s="24">
        <f t="shared" si="29"/>
        <v>0</v>
      </c>
      <c r="BA122" s="24">
        <f t="shared" si="29"/>
        <v>0</v>
      </c>
      <c r="BB122" s="24">
        <f t="shared" si="29"/>
        <v>0</v>
      </c>
      <c r="BC122" s="24">
        <f t="shared" si="29"/>
        <v>0</v>
      </c>
      <c r="BD122" s="24">
        <f t="shared" si="29"/>
        <v>0</v>
      </c>
      <c r="BE122" s="24">
        <f t="shared" si="29"/>
        <v>0</v>
      </c>
      <c r="BF122" s="24">
        <f t="shared" si="29"/>
        <v>0</v>
      </c>
      <c r="BG122" s="24">
        <f t="shared" si="29"/>
        <v>0</v>
      </c>
      <c r="BH122" s="24">
        <f t="shared" si="29"/>
        <v>0</v>
      </c>
      <c r="BI122" s="24">
        <f t="shared" si="29"/>
        <v>0</v>
      </c>
      <c r="BJ122" s="24">
        <f t="shared" si="29"/>
        <v>0</v>
      </c>
      <c r="BK122" s="24">
        <f t="shared" si="29"/>
        <v>0</v>
      </c>
      <c r="BL122" s="24">
        <f t="shared" si="29"/>
        <v>0</v>
      </c>
      <c r="BM122" s="24">
        <f t="shared" si="29"/>
        <v>0</v>
      </c>
      <c r="BN122" s="24">
        <f t="shared" si="29"/>
        <v>0</v>
      </c>
      <c r="BO122" s="24"/>
      <c r="BP122" s="4"/>
      <c r="BQ122" s="42"/>
      <c r="BR122" s="4"/>
      <c r="BS122" s="2">
        <v>114</v>
      </c>
      <c r="BT122" s="25">
        <f ca="1" t="shared" si="18"/>
        <v>0</v>
      </c>
      <c r="BU122" s="2"/>
    </row>
    <row r="123" spans="3:76" ht="12.75">
      <c r="C123" s="1" t="s">
        <v>116</v>
      </c>
      <c r="D123" s="3">
        <f t="shared" si="27"/>
        <v>115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54">
        <v>0</v>
      </c>
      <c r="AI123" s="54">
        <v>0</v>
      </c>
      <c r="AJ123" s="62">
        <v>0</v>
      </c>
      <c r="AK123" s="24">
        <f t="shared" si="29"/>
        <v>0</v>
      </c>
      <c r="AL123" s="24">
        <f t="shared" si="29"/>
        <v>0</v>
      </c>
      <c r="AM123" s="24">
        <f t="shared" si="29"/>
        <v>0</v>
      </c>
      <c r="AN123" s="24">
        <f t="shared" si="29"/>
        <v>0</v>
      </c>
      <c r="AO123" s="24">
        <f t="shared" si="29"/>
        <v>0</v>
      </c>
      <c r="AP123" s="24">
        <f t="shared" si="29"/>
        <v>0</v>
      </c>
      <c r="AQ123" s="24">
        <f t="shared" si="29"/>
        <v>0</v>
      </c>
      <c r="AR123" s="24">
        <f t="shared" si="29"/>
        <v>0</v>
      </c>
      <c r="AS123" s="24">
        <f t="shared" si="29"/>
        <v>0</v>
      </c>
      <c r="AT123" s="24">
        <f t="shared" si="29"/>
        <v>0</v>
      </c>
      <c r="AU123" s="24">
        <f t="shared" si="29"/>
        <v>0</v>
      </c>
      <c r="AV123" s="24">
        <f t="shared" si="29"/>
        <v>0</v>
      </c>
      <c r="AW123" s="24">
        <f t="shared" si="29"/>
        <v>0</v>
      </c>
      <c r="AX123" s="24">
        <f t="shared" si="29"/>
        <v>0</v>
      </c>
      <c r="AY123" s="24">
        <f t="shared" si="29"/>
        <v>0</v>
      </c>
      <c r="AZ123" s="24">
        <f t="shared" si="29"/>
        <v>0</v>
      </c>
      <c r="BA123" s="24">
        <f t="shared" si="29"/>
        <v>0</v>
      </c>
      <c r="BB123" s="24">
        <f t="shared" si="29"/>
        <v>0</v>
      </c>
      <c r="BC123" s="24">
        <f t="shared" si="29"/>
        <v>0</v>
      </c>
      <c r="BD123" s="24">
        <f t="shared" si="29"/>
        <v>0</v>
      </c>
      <c r="BE123" s="24">
        <f t="shared" si="29"/>
        <v>0</v>
      </c>
      <c r="BF123" s="24">
        <f t="shared" si="29"/>
        <v>0</v>
      </c>
      <c r="BG123" s="24">
        <f t="shared" si="29"/>
        <v>0</v>
      </c>
      <c r="BH123" s="24">
        <f t="shared" si="29"/>
        <v>0</v>
      </c>
      <c r="BI123" s="24">
        <f t="shared" si="29"/>
        <v>0</v>
      </c>
      <c r="BJ123" s="24">
        <f t="shared" si="29"/>
        <v>0</v>
      </c>
      <c r="BK123" s="24">
        <f t="shared" si="29"/>
        <v>0</v>
      </c>
      <c r="BL123" s="24">
        <f t="shared" si="29"/>
        <v>0</v>
      </c>
      <c r="BM123" s="24">
        <f t="shared" si="29"/>
        <v>0</v>
      </c>
      <c r="BN123" s="24">
        <f t="shared" si="29"/>
        <v>0</v>
      </c>
      <c r="BO123" s="24"/>
      <c r="BP123" s="4"/>
      <c r="BQ123" s="42"/>
      <c r="BR123" s="4"/>
      <c r="BS123" s="2">
        <v>115</v>
      </c>
      <c r="BT123" s="25">
        <f ca="1" t="shared" si="18"/>
        <v>0</v>
      </c>
      <c r="BU123" s="2"/>
    </row>
    <row r="124" spans="3:76" ht="12.75">
      <c r="C124" s="1" t="s">
        <v>117</v>
      </c>
      <c r="D124" s="3">
        <f t="shared" si="27"/>
        <v>116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54">
        <v>0</v>
      </c>
      <c r="AI124" s="54">
        <v>0</v>
      </c>
      <c r="AJ124" s="62">
        <v>0</v>
      </c>
      <c r="AK124" s="24">
        <f t="shared" si="29"/>
        <v>0</v>
      </c>
      <c r="AL124" s="24">
        <f t="shared" si="29"/>
        <v>0</v>
      </c>
      <c r="AM124" s="24">
        <f t="shared" si="29"/>
        <v>0</v>
      </c>
      <c r="AN124" s="24">
        <f t="shared" si="29"/>
        <v>0</v>
      </c>
      <c r="AO124" s="24">
        <f t="shared" si="29"/>
        <v>0</v>
      </c>
      <c r="AP124" s="24">
        <f t="shared" si="29"/>
        <v>0</v>
      </c>
      <c r="AQ124" s="24">
        <f t="shared" si="29"/>
        <v>0</v>
      </c>
      <c r="AR124" s="24">
        <f t="shared" si="29"/>
        <v>0</v>
      </c>
      <c r="AS124" s="24">
        <f t="shared" si="29"/>
        <v>0</v>
      </c>
      <c r="AT124" s="24">
        <f t="shared" si="29"/>
        <v>0</v>
      </c>
      <c r="AU124" s="24">
        <f t="shared" si="29"/>
        <v>0</v>
      </c>
      <c r="AV124" s="24">
        <f t="shared" si="29"/>
        <v>0</v>
      </c>
      <c r="AW124" s="24">
        <f t="shared" si="29"/>
        <v>0</v>
      </c>
      <c r="AX124" s="24">
        <f t="shared" si="29"/>
        <v>0</v>
      </c>
      <c r="AY124" s="24">
        <f t="shared" si="29"/>
        <v>0</v>
      </c>
      <c r="AZ124" s="24">
        <f t="shared" si="29"/>
        <v>0</v>
      </c>
      <c r="BA124" s="24">
        <f t="shared" si="29"/>
        <v>0</v>
      </c>
      <c r="BB124" s="24">
        <f t="shared" si="29"/>
        <v>0</v>
      </c>
      <c r="BC124" s="24">
        <f t="shared" si="29"/>
        <v>0</v>
      </c>
      <c r="BD124" s="24">
        <f t="shared" si="29"/>
        <v>0</v>
      </c>
      <c r="BE124" s="24">
        <f t="shared" si="29"/>
        <v>0</v>
      </c>
      <c r="BF124" s="24">
        <f t="shared" si="29"/>
        <v>0</v>
      </c>
      <c r="BG124" s="24">
        <f t="shared" si="29"/>
        <v>0</v>
      </c>
      <c r="BH124" s="24">
        <f t="shared" si="29"/>
        <v>0</v>
      </c>
      <c r="BI124" s="24">
        <f t="shared" si="29"/>
        <v>0</v>
      </c>
      <c r="BJ124" s="24">
        <f t="shared" si="29"/>
        <v>0</v>
      </c>
      <c r="BK124" s="24">
        <f t="shared" si="29"/>
        <v>0</v>
      </c>
      <c r="BL124" s="24">
        <f t="shared" si="29"/>
        <v>0</v>
      </c>
      <c r="BM124" s="24">
        <f t="shared" si="29"/>
        <v>0</v>
      </c>
      <c r="BN124" s="24">
        <f t="shared" si="29"/>
        <v>0</v>
      </c>
      <c r="BO124" s="24"/>
      <c r="BP124" s="4"/>
      <c r="BQ124" s="42"/>
      <c r="BR124" s="4"/>
      <c r="BS124" s="2">
        <v>116</v>
      </c>
      <c r="BT124" s="25">
        <f ca="1" t="shared" si="18"/>
        <v>0</v>
      </c>
      <c r="BU124" s="2"/>
    </row>
    <row r="125" spans="3:76" ht="12.75">
      <c r="C125" s="1" t="s">
        <v>118</v>
      </c>
      <c r="D125" s="3">
        <f t="shared" si="27"/>
        <v>117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54">
        <v>0</v>
      </c>
      <c r="AI125" s="54">
        <v>0</v>
      </c>
      <c r="AJ125" s="62">
        <v>0</v>
      </c>
      <c r="AK125" s="24">
        <f t="shared" si="29"/>
        <v>0</v>
      </c>
      <c r="AL125" s="24">
        <f t="shared" si="29"/>
        <v>0</v>
      </c>
      <c r="AM125" s="24">
        <f t="shared" si="29"/>
        <v>0</v>
      </c>
      <c r="AN125" s="24">
        <f t="shared" si="29"/>
        <v>0</v>
      </c>
      <c r="AO125" s="24">
        <f t="shared" si="29"/>
        <v>0</v>
      </c>
      <c r="AP125" s="24">
        <f t="shared" si="29"/>
        <v>0</v>
      </c>
      <c r="AQ125" s="24">
        <f t="shared" si="29"/>
        <v>0</v>
      </c>
      <c r="AR125" s="24">
        <f t="shared" si="29"/>
        <v>0</v>
      </c>
      <c r="AS125" s="24">
        <f t="shared" si="29"/>
        <v>0</v>
      </c>
      <c r="AT125" s="24">
        <f t="shared" si="29"/>
        <v>0</v>
      </c>
      <c r="AU125" s="24">
        <f t="shared" si="29"/>
        <v>0</v>
      </c>
      <c r="AV125" s="24">
        <f t="shared" si="29"/>
        <v>0</v>
      </c>
      <c r="AW125" s="24">
        <f t="shared" si="29"/>
        <v>0</v>
      </c>
      <c r="AX125" s="24">
        <f t="shared" si="29"/>
        <v>0</v>
      </c>
      <c r="AY125" s="24">
        <f t="shared" si="29"/>
        <v>0</v>
      </c>
      <c r="AZ125" s="24">
        <f t="shared" si="29"/>
        <v>0</v>
      </c>
      <c r="BA125" s="24">
        <f t="shared" si="29"/>
        <v>0</v>
      </c>
      <c r="BB125" s="24">
        <f t="shared" si="29"/>
        <v>0</v>
      </c>
      <c r="BC125" s="24">
        <f t="shared" si="29"/>
        <v>0</v>
      </c>
      <c r="BD125" s="24">
        <f t="shared" si="29"/>
        <v>0</v>
      </c>
      <c r="BE125" s="24">
        <f t="shared" si="29"/>
        <v>0</v>
      </c>
      <c r="BF125" s="24">
        <f t="shared" si="29"/>
        <v>0</v>
      </c>
      <c r="BG125" s="24">
        <f t="shared" si="29"/>
        <v>0</v>
      </c>
      <c r="BH125" s="24">
        <f t="shared" si="29"/>
        <v>0</v>
      </c>
      <c r="BI125" s="24">
        <f t="shared" si="29"/>
        <v>0</v>
      </c>
      <c r="BJ125" s="24">
        <f t="shared" si="29"/>
        <v>0</v>
      </c>
      <c r="BK125" s="24">
        <f t="shared" si="29"/>
        <v>0</v>
      </c>
      <c r="BL125" s="24">
        <f t="shared" si="29"/>
        <v>0</v>
      </c>
      <c r="BM125" s="24">
        <f t="shared" si="29"/>
        <v>0</v>
      </c>
      <c r="BN125" s="24">
        <f t="shared" si="29"/>
        <v>0</v>
      </c>
      <c r="BO125" s="24"/>
      <c r="BP125" s="4"/>
      <c r="BQ125" s="42"/>
      <c r="BR125" s="4"/>
      <c r="BS125" s="2">
        <v>117</v>
      </c>
      <c r="BT125" s="25">
        <f ca="1" t="shared" si="18"/>
        <v>0</v>
      </c>
      <c r="BU125" s="2"/>
    </row>
    <row r="126" spans="3:76" ht="12.75">
      <c r="C126" s="1" t="s">
        <v>119</v>
      </c>
      <c r="D126" s="3">
        <f t="shared" si="27"/>
        <v>118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54">
        <v>0</v>
      </c>
      <c r="AI126" s="54">
        <v>0</v>
      </c>
      <c r="AJ126" s="62">
        <v>0</v>
      </c>
      <c r="AK126" s="24">
        <f t="shared" si="29"/>
        <v>0</v>
      </c>
      <c r="AL126" s="24">
        <f t="shared" si="29"/>
        <v>0</v>
      </c>
      <c r="AM126" s="24">
        <f t="shared" si="29"/>
        <v>0</v>
      </c>
      <c r="AN126" s="24">
        <f t="shared" si="29"/>
        <v>0</v>
      </c>
      <c r="AO126" s="24">
        <f t="shared" si="29"/>
        <v>0</v>
      </c>
      <c r="AP126" s="24">
        <f t="shared" si="29"/>
        <v>0</v>
      </c>
      <c r="AQ126" s="24">
        <f t="shared" si="29"/>
        <v>0</v>
      </c>
      <c r="AR126" s="24">
        <f t="shared" si="29"/>
        <v>0</v>
      </c>
      <c r="AS126" s="24">
        <f t="shared" si="29"/>
        <v>0</v>
      </c>
      <c r="AT126" s="24">
        <f t="shared" si="29"/>
        <v>0</v>
      </c>
      <c r="AU126" s="24">
        <f t="shared" si="29"/>
        <v>0</v>
      </c>
      <c r="AV126" s="24">
        <f t="shared" si="29"/>
        <v>0</v>
      </c>
      <c r="AW126" s="24">
        <f t="shared" si="29"/>
        <v>0</v>
      </c>
      <c r="AX126" s="24">
        <f t="shared" si="29"/>
        <v>0</v>
      </c>
      <c r="AY126" s="24">
        <f t="shared" si="29"/>
        <v>0</v>
      </c>
      <c r="AZ126" s="24">
        <f t="shared" si="29"/>
        <v>0</v>
      </c>
      <c r="BA126" s="24">
        <f t="shared" si="29"/>
        <v>0</v>
      </c>
      <c r="BB126" s="24">
        <f t="shared" si="29"/>
        <v>0</v>
      </c>
      <c r="BC126" s="24">
        <f t="shared" si="29"/>
        <v>0</v>
      </c>
      <c r="BD126" s="24">
        <f t="shared" si="29"/>
        <v>0</v>
      </c>
      <c r="BE126" s="24">
        <f t="shared" si="29"/>
        <v>0</v>
      </c>
      <c r="BF126" s="24">
        <f t="shared" si="29"/>
        <v>0</v>
      </c>
      <c r="BG126" s="24">
        <f t="shared" si="29"/>
        <v>0</v>
      </c>
      <c r="BH126" s="24">
        <f t="shared" si="29"/>
        <v>0</v>
      </c>
      <c r="BI126" s="24">
        <f t="shared" si="29"/>
        <v>0</v>
      </c>
      <c r="BJ126" s="24">
        <f t="shared" si="29"/>
        <v>0</v>
      </c>
      <c r="BK126" s="24">
        <f t="shared" si="29"/>
        <v>0</v>
      </c>
      <c r="BL126" s="24">
        <f t="shared" si="29"/>
        <v>0</v>
      </c>
      <c r="BM126" s="24">
        <f t="shared" si="29"/>
        <v>0</v>
      </c>
      <c r="BN126" s="24">
        <f t="shared" si="29"/>
        <v>0</v>
      </c>
      <c r="BO126" s="24"/>
      <c r="BP126" s="4"/>
      <c r="BQ126" s="42"/>
      <c r="BR126" s="4"/>
      <c r="BS126" s="2">
        <v>118</v>
      </c>
      <c r="BT126" s="25">
        <f ca="1" t="shared" si="18"/>
        <v>0</v>
      </c>
      <c r="BU126" s="2"/>
    </row>
    <row r="127" spans="3:76" ht="12.75">
      <c r="C127" s="1" t="s">
        <v>120</v>
      </c>
      <c r="D127" s="3">
        <f t="shared" si="27"/>
        <v>119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54">
        <v>0</v>
      </c>
      <c r="AI127" s="54">
        <v>0</v>
      </c>
      <c r="AJ127" s="62">
        <v>0</v>
      </c>
      <c r="AK127" s="24">
        <f t="shared" si="29"/>
        <v>0</v>
      </c>
      <c r="AL127" s="24">
        <f t="shared" si="29"/>
        <v>0</v>
      </c>
      <c r="AM127" s="24">
        <f t="shared" si="29"/>
        <v>0</v>
      </c>
      <c r="AN127" s="24">
        <f t="shared" si="29"/>
        <v>0</v>
      </c>
      <c r="AO127" s="24">
        <f t="shared" si="29"/>
        <v>0</v>
      </c>
      <c r="AP127" s="24">
        <f t="shared" si="29"/>
        <v>0</v>
      </c>
      <c r="AQ127" s="24">
        <f t="shared" si="29"/>
        <v>0</v>
      </c>
      <c r="AR127" s="24">
        <f t="shared" si="29"/>
        <v>0</v>
      </c>
      <c r="AS127" s="24">
        <f t="shared" si="29"/>
        <v>0</v>
      </c>
      <c r="AT127" s="24">
        <f t="shared" si="29"/>
        <v>0</v>
      </c>
      <c r="AU127" s="24">
        <f t="shared" si="29"/>
        <v>0</v>
      </c>
      <c r="AV127" s="24">
        <f t="shared" si="29"/>
        <v>0</v>
      </c>
      <c r="AW127" s="24">
        <f t="shared" si="29"/>
        <v>0</v>
      </c>
      <c r="AX127" s="24">
        <f t="shared" si="29"/>
        <v>0</v>
      </c>
      <c r="AY127" s="24">
        <f t="shared" si="29"/>
        <v>0</v>
      </c>
      <c r="AZ127" s="24">
        <f t="shared" si="29"/>
        <v>0</v>
      </c>
      <c r="BA127" s="24">
        <f t="shared" si="29"/>
        <v>0</v>
      </c>
      <c r="BB127" s="24">
        <f t="shared" si="29"/>
        <v>0</v>
      </c>
      <c r="BC127" s="24">
        <f t="shared" si="29"/>
        <v>0</v>
      </c>
      <c r="BD127" s="24">
        <f t="shared" si="29"/>
        <v>0</v>
      </c>
      <c r="BE127" s="24">
        <f t="shared" si="29"/>
        <v>0</v>
      </c>
      <c r="BF127" s="24">
        <f t="shared" si="29"/>
        <v>0</v>
      </c>
      <c r="BG127" s="24">
        <f t="shared" si="29"/>
        <v>0</v>
      </c>
      <c r="BH127" s="24">
        <f t="shared" si="29"/>
        <v>0</v>
      </c>
      <c r="BI127" s="24">
        <f t="shared" si="29"/>
        <v>0</v>
      </c>
      <c r="BJ127" s="24">
        <f t="shared" si="29"/>
        <v>0</v>
      </c>
      <c r="BK127" s="24">
        <f t="shared" si="29"/>
        <v>0</v>
      </c>
      <c r="BL127" s="24">
        <f t="shared" si="29"/>
        <v>0</v>
      </c>
      <c r="BM127" s="24">
        <f t="shared" si="29"/>
        <v>0</v>
      </c>
      <c r="BN127" s="24">
        <f t="shared" si="29"/>
        <v>0</v>
      </c>
      <c r="BO127" s="24"/>
      <c r="BP127" s="4"/>
      <c r="BQ127" s="42"/>
      <c r="BR127" s="4"/>
      <c r="BS127" s="2">
        <v>119</v>
      </c>
      <c r="BT127" s="25">
        <f ca="1" t="shared" si="18"/>
        <v>0</v>
      </c>
      <c r="BU127" s="2"/>
    </row>
    <row r="128" spans="3:76" ht="12.75">
      <c r="C128" s="1" t="s">
        <v>121</v>
      </c>
      <c r="D128" s="3">
        <f t="shared" si="27"/>
        <v>120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54">
        <v>0</v>
      </c>
      <c r="AI128" s="54">
        <v>0</v>
      </c>
      <c r="AJ128" s="62">
        <v>0</v>
      </c>
      <c r="AK128" s="24">
        <f t="shared" si="29"/>
        <v>0</v>
      </c>
      <c r="AL128" s="24">
        <f t="shared" si="29"/>
        <v>0</v>
      </c>
      <c r="AM128" s="24">
        <f t="shared" si="29"/>
        <v>0</v>
      </c>
      <c r="AN128" s="24">
        <f t="shared" si="29"/>
        <v>0</v>
      </c>
      <c r="AO128" s="24">
        <f t="shared" si="29"/>
        <v>0</v>
      </c>
      <c r="AP128" s="24">
        <f t="shared" si="29"/>
        <v>0</v>
      </c>
      <c r="AQ128" s="24">
        <f t="shared" si="29"/>
        <v>0</v>
      </c>
      <c r="AR128" s="24">
        <f t="shared" si="29"/>
        <v>0</v>
      </c>
      <c r="AS128" s="24">
        <f t="shared" si="29"/>
        <v>0</v>
      </c>
      <c r="AT128" s="24">
        <f t="shared" si="29"/>
        <v>0</v>
      </c>
      <c r="AU128" s="24">
        <f t="shared" si="29"/>
        <v>0</v>
      </c>
      <c r="AV128" s="24">
        <f t="shared" si="29"/>
        <v>0</v>
      </c>
      <c r="AW128" s="24">
        <f t="shared" si="29"/>
        <v>0</v>
      </c>
      <c r="AX128" s="24">
        <f t="shared" si="29"/>
        <v>0</v>
      </c>
      <c r="AY128" s="24">
        <f t="shared" si="29"/>
        <v>0</v>
      </c>
      <c r="AZ128" s="24">
        <f t="shared" si="29"/>
        <v>0</v>
      </c>
      <c r="BA128" s="24">
        <f t="shared" si="29"/>
        <v>0</v>
      </c>
      <c r="BB128" s="24">
        <f t="shared" si="29"/>
        <v>0</v>
      </c>
      <c r="BC128" s="24">
        <f t="shared" si="29"/>
        <v>0</v>
      </c>
      <c r="BD128" s="24">
        <f t="shared" si="29"/>
        <v>0</v>
      </c>
      <c r="BE128" s="24">
        <f t="shared" si="29"/>
        <v>0</v>
      </c>
      <c r="BF128" s="24">
        <f t="shared" si="29"/>
        <v>0</v>
      </c>
      <c r="BG128" s="24">
        <f t="shared" si="29"/>
        <v>0</v>
      </c>
      <c r="BH128" s="24">
        <f t="shared" si="29"/>
        <v>0</v>
      </c>
      <c r="BI128" s="24">
        <f t="shared" si="29"/>
        <v>0</v>
      </c>
      <c r="BJ128" s="24">
        <f t="shared" si="29"/>
        <v>0</v>
      </c>
      <c r="BK128" s="24">
        <f t="shared" si="29"/>
        <v>0</v>
      </c>
      <c r="BL128" s="24">
        <f t="shared" si="29"/>
        <v>0</v>
      </c>
      <c r="BM128" s="24">
        <f t="shared" si="29"/>
        <v>0</v>
      </c>
      <c r="BN128" s="24">
        <f t="shared" si="29"/>
        <v>0</v>
      </c>
      <c r="BO128" s="24"/>
      <c r="BP128" s="4"/>
      <c r="BQ128" s="42"/>
      <c r="BR128" s="4"/>
      <c r="BS128" s="2">
        <v>120</v>
      </c>
      <c r="BT128" s="25">
        <f ca="1" t="shared" si="18"/>
        <v>0</v>
      </c>
      <c r="BU128" s="2"/>
    </row>
    <row r="129" spans="3:76" ht="12.75">
      <c r="C129" s="1" t="s">
        <v>122</v>
      </c>
      <c r="D129" s="3">
        <f t="shared" si="27"/>
        <v>121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54">
        <v>0</v>
      </c>
      <c r="AI129" s="54">
        <v>0</v>
      </c>
      <c r="AJ129" s="62">
        <v>0</v>
      </c>
      <c r="AK129" s="24">
        <f t="shared" si="29"/>
        <v>0</v>
      </c>
      <c r="AL129" s="24">
        <f t="shared" si="29"/>
        <v>0</v>
      </c>
      <c r="AM129" s="24">
        <f t="shared" si="29"/>
        <v>0</v>
      </c>
      <c r="AN129" s="24">
        <f t="shared" si="29"/>
        <v>0</v>
      </c>
      <c r="AO129" s="24">
        <f t="shared" si="29"/>
        <v>0</v>
      </c>
      <c r="AP129" s="24">
        <f t="shared" si="29"/>
        <v>0</v>
      </c>
      <c r="AQ129" s="24">
        <f t="shared" si="29"/>
        <v>0</v>
      </c>
      <c r="AR129" s="24">
        <f t="shared" si="29"/>
        <v>0</v>
      </c>
      <c r="AS129" s="24">
        <f t="shared" si="29"/>
        <v>0</v>
      </c>
      <c r="AT129" s="24">
        <f t="shared" si="29"/>
        <v>0</v>
      </c>
      <c r="AU129" s="24">
        <f t="shared" si="29"/>
        <v>0</v>
      </c>
      <c r="AV129" s="24">
        <f t="shared" si="29"/>
        <v>0</v>
      </c>
      <c r="AW129" s="24">
        <f t="shared" si="29"/>
        <v>0</v>
      </c>
      <c r="AX129" s="24">
        <f t="shared" si="29"/>
        <v>0</v>
      </c>
      <c r="AY129" s="24">
        <f t="shared" si="29"/>
        <v>0</v>
      </c>
      <c r="AZ129" s="24">
        <f t="shared" si="29"/>
        <v>0</v>
      </c>
      <c r="BA129" s="24">
        <f t="shared" si="29"/>
        <v>0</v>
      </c>
      <c r="BB129" s="24">
        <f t="shared" si="29"/>
        <v>0</v>
      </c>
      <c r="BC129" s="24">
        <f t="shared" si="29"/>
        <v>0</v>
      </c>
      <c r="BD129" s="24">
        <f t="shared" si="29"/>
        <v>0</v>
      </c>
      <c r="BE129" s="24">
        <f t="shared" si="29"/>
        <v>0</v>
      </c>
      <c r="BF129" s="24">
        <f t="shared" si="29"/>
        <v>0</v>
      </c>
      <c r="BG129" s="24">
        <f t="shared" si="29"/>
        <v>0</v>
      </c>
      <c r="BH129" s="24">
        <f t="shared" si="29"/>
        <v>0</v>
      </c>
      <c r="BI129" s="24">
        <f t="shared" si="29"/>
        <v>0</v>
      </c>
      <c r="BJ129" s="24">
        <f t="shared" si="29"/>
        <v>0</v>
      </c>
      <c r="BK129" s="24">
        <f aca="true" t="shared" si="30" ref="AJ129:BN133">BJ128*$BQ129</f>
        <v>0</v>
      </c>
      <c r="BL129" s="24">
        <f t="shared" si="30"/>
        <v>0</v>
      </c>
      <c r="BM129" s="24">
        <f t="shared" si="30"/>
        <v>0</v>
      </c>
      <c r="BN129" s="24">
        <f t="shared" si="30"/>
        <v>0</v>
      </c>
      <c r="BO129" s="24"/>
      <c r="BP129" s="4"/>
      <c r="BQ129" s="42"/>
      <c r="BR129" s="4"/>
      <c r="BS129" s="2">
        <v>121</v>
      </c>
      <c r="BT129" s="25">
        <f ca="1" t="shared" si="18"/>
        <v>0</v>
      </c>
      <c r="BU129" s="2"/>
    </row>
    <row r="130" spans="3:76" ht="12.75">
      <c r="C130" s="1" t="s">
        <v>123</v>
      </c>
      <c r="D130" s="3">
        <f t="shared" si="27"/>
        <v>122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54">
        <v>0</v>
      </c>
      <c r="AI130" s="54">
        <v>0</v>
      </c>
      <c r="AJ130" s="62">
        <v>0</v>
      </c>
      <c r="AK130" s="24">
        <f t="shared" si="30"/>
        <v>0</v>
      </c>
      <c r="AL130" s="24">
        <f t="shared" si="30"/>
        <v>0</v>
      </c>
      <c r="AM130" s="24">
        <f t="shared" si="30"/>
        <v>0</v>
      </c>
      <c r="AN130" s="24">
        <f t="shared" si="30"/>
        <v>0</v>
      </c>
      <c r="AO130" s="24">
        <f t="shared" si="30"/>
        <v>0</v>
      </c>
      <c r="AP130" s="24">
        <f t="shared" si="30"/>
        <v>0</v>
      </c>
      <c r="AQ130" s="24">
        <f t="shared" si="30"/>
        <v>0</v>
      </c>
      <c r="AR130" s="24">
        <f t="shared" si="30"/>
        <v>0</v>
      </c>
      <c r="AS130" s="24">
        <f t="shared" si="30"/>
        <v>0</v>
      </c>
      <c r="AT130" s="24">
        <f t="shared" si="30"/>
        <v>0</v>
      </c>
      <c r="AU130" s="24">
        <f t="shared" si="30"/>
        <v>0</v>
      </c>
      <c r="AV130" s="24">
        <f t="shared" si="30"/>
        <v>0</v>
      </c>
      <c r="AW130" s="24">
        <f t="shared" si="30"/>
        <v>0</v>
      </c>
      <c r="AX130" s="24">
        <f t="shared" si="30"/>
        <v>0</v>
      </c>
      <c r="AY130" s="24">
        <f t="shared" si="30"/>
        <v>0</v>
      </c>
      <c r="AZ130" s="24">
        <f t="shared" si="30"/>
        <v>0</v>
      </c>
      <c r="BA130" s="24">
        <f t="shared" si="30"/>
        <v>0</v>
      </c>
      <c r="BB130" s="24">
        <f t="shared" si="30"/>
        <v>0</v>
      </c>
      <c r="BC130" s="24">
        <f t="shared" si="30"/>
        <v>0</v>
      </c>
      <c r="BD130" s="24">
        <f t="shared" si="30"/>
        <v>0</v>
      </c>
      <c r="BE130" s="24">
        <f t="shared" si="30"/>
        <v>0</v>
      </c>
      <c r="BF130" s="24">
        <f t="shared" si="30"/>
        <v>0</v>
      </c>
      <c r="BG130" s="24">
        <f t="shared" si="30"/>
        <v>0</v>
      </c>
      <c r="BH130" s="24">
        <f t="shared" si="30"/>
        <v>0</v>
      </c>
      <c r="BI130" s="24">
        <f t="shared" si="30"/>
        <v>0</v>
      </c>
      <c r="BJ130" s="24">
        <f t="shared" si="30"/>
        <v>0</v>
      </c>
      <c r="BK130" s="24">
        <f t="shared" si="30"/>
        <v>0</v>
      </c>
      <c r="BL130" s="24">
        <f t="shared" si="30"/>
        <v>0</v>
      </c>
      <c r="BM130" s="24">
        <f t="shared" si="30"/>
        <v>0</v>
      </c>
      <c r="BN130" s="24">
        <f t="shared" si="30"/>
        <v>0</v>
      </c>
      <c r="BO130" s="24"/>
      <c r="BP130" s="4"/>
      <c r="BQ130" s="42"/>
      <c r="BR130" s="4"/>
      <c r="BS130" s="2">
        <v>122</v>
      </c>
      <c r="BT130" s="25">
        <f ca="1" t="shared" si="18"/>
        <v>0</v>
      </c>
      <c r="BU130" s="2"/>
    </row>
    <row r="131" spans="3:76" ht="12.75">
      <c r="C131" s="1" t="s">
        <v>124</v>
      </c>
      <c r="D131" s="3">
        <f t="shared" si="27"/>
        <v>123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54">
        <v>0</v>
      </c>
      <c r="AI131" s="54">
        <v>0</v>
      </c>
      <c r="AJ131" s="62">
        <v>0</v>
      </c>
      <c r="AK131" s="24">
        <f t="shared" si="30"/>
        <v>0</v>
      </c>
      <c r="AL131" s="24">
        <f t="shared" si="30"/>
        <v>0</v>
      </c>
      <c r="AM131" s="24">
        <f t="shared" si="30"/>
        <v>0</v>
      </c>
      <c r="AN131" s="24">
        <f t="shared" si="30"/>
        <v>0</v>
      </c>
      <c r="AO131" s="24">
        <f t="shared" si="30"/>
        <v>0</v>
      </c>
      <c r="AP131" s="24">
        <f t="shared" si="30"/>
        <v>0</v>
      </c>
      <c r="AQ131" s="24">
        <f t="shared" si="30"/>
        <v>0</v>
      </c>
      <c r="AR131" s="24">
        <f t="shared" si="30"/>
        <v>0</v>
      </c>
      <c r="AS131" s="24">
        <f t="shared" si="30"/>
        <v>0</v>
      </c>
      <c r="AT131" s="24">
        <f t="shared" si="30"/>
        <v>0</v>
      </c>
      <c r="AU131" s="24">
        <f t="shared" si="30"/>
        <v>0</v>
      </c>
      <c r="AV131" s="24">
        <f t="shared" si="30"/>
        <v>0</v>
      </c>
      <c r="AW131" s="24">
        <f t="shared" si="30"/>
        <v>0</v>
      </c>
      <c r="AX131" s="24">
        <f t="shared" si="30"/>
        <v>0</v>
      </c>
      <c r="AY131" s="24">
        <f t="shared" si="30"/>
        <v>0</v>
      </c>
      <c r="AZ131" s="24">
        <f t="shared" si="30"/>
        <v>0</v>
      </c>
      <c r="BA131" s="24">
        <f t="shared" si="30"/>
        <v>0</v>
      </c>
      <c r="BB131" s="24">
        <f t="shared" si="30"/>
        <v>0</v>
      </c>
      <c r="BC131" s="24">
        <f t="shared" si="30"/>
        <v>0</v>
      </c>
      <c r="BD131" s="24">
        <f t="shared" si="30"/>
        <v>0</v>
      </c>
      <c r="BE131" s="24">
        <f t="shared" si="30"/>
        <v>0</v>
      </c>
      <c r="BF131" s="24">
        <f t="shared" si="30"/>
        <v>0</v>
      </c>
      <c r="BG131" s="24">
        <f t="shared" si="30"/>
        <v>0</v>
      </c>
      <c r="BH131" s="24">
        <f t="shared" si="30"/>
        <v>0</v>
      </c>
      <c r="BI131" s="24">
        <f t="shared" si="30"/>
        <v>0</v>
      </c>
      <c r="BJ131" s="24">
        <f t="shared" si="30"/>
        <v>0</v>
      </c>
      <c r="BK131" s="24">
        <f t="shared" si="30"/>
        <v>0</v>
      </c>
      <c r="BL131" s="24">
        <f t="shared" si="30"/>
        <v>0</v>
      </c>
      <c r="BM131" s="24">
        <f t="shared" si="30"/>
        <v>0</v>
      </c>
      <c r="BN131" s="24">
        <f t="shared" si="30"/>
        <v>0</v>
      </c>
      <c r="BO131" s="24"/>
      <c r="BP131" s="4"/>
      <c r="BQ131" s="42"/>
      <c r="BR131" s="4"/>
      <c r="BS131" s="2">
        <v>123</v>
      </c>
      <c r="BT131" s="25">
        <f ca="1" t="shared" si="18"/>
        <v>0</v>
      </c>
      <c r="BU131" s="2"/>
    </row>
    <row r="132" spans="3:76" ht="12.75">
      <c r="C132" s="1" t="s">
        <v>125</v>
      </c>
      <c r="D132" s="3">
        <f t="shared" si="27"/>
        <v>124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54">
        <v>0</v>
      </c>
      <c r="AI132" s="54">
        <v>0</v>
      </c>
      <c r="AJ132" s="62">
        <v>0</v>
      </c>
      <c r="AK132" s="24">
        <f t="shared" si="30"/>
        <v>0</v>
      </c>
      <c r="AL132" s="24">
        <f t="shared" si="30"/>
        <v>0</v>
      </c>
      <c r="AM132" s="24">
        <f t="shared" si="30"/>
        <v>0</v>
      </c>
      <c r="AN132" s="24">
        <f t="shared" si="30"/>
        <v>0</v>
      </c>
      <c r="AO132" s="24">
        <f t="shared" si="30"/>
        <v>0</v>
      </c>
      <c r="AP132" s="24">
        <f t="shared" si="30"/>
        <v>0</v>
      </c>
      <c r="AQ132" s="24">
        <f t="shared" si="30"/>
        <v>0</v>
      </c>
      <c r="AR132" s="24">
        <f t="shared" si="30"/>
        <v>0</v>
      </c>
      <c r="AS132" s="24">
        <f t="shared" si="30"/>
        <v>0</v>
      </c>
      <c r="AT132" s="24">
        <f t="shared" si="30"/>
        <v>0</v>
      </c>
      <c r="AU132" s="24">
        <f t="shared" si="30"/>
        <v>0</v>
      </c>
      <c r="AV132" s="24">
        <f t="shared" si="30"/>
        <v>0</v>
      </c>
      <c r="AW132" s="24">
        <f t="shared" si="30"/>
        <v>0</v>
      </c>
      <c r="AX132" s="24">
        <f t="shared" si="30"/>
        <v>0</v>
      </c>
      <c r="AY132" s="24">
        <f t="shared" si="30"/>
        <v>0</v>
      </c>
      <c r="AZ132" s="24">
        <f t="shared" si="30"/>
        <v>0</v>
      </c>
      <c r="BA132" s="24">
        <f t="shared" si="30"/>
        <v>0</v>
      </c>
      <c r="BB132" s="24">
        <f t="shared" si="30"/>
        <v>0</v>
      </c>
      <c r="BC132" s="24">
        <f t="shared" si="30"/>
        <v>0</v>
      </c>
      <c r="BD132" s="24">
        <f t="shared" si="30"/>
        <v>0</v>
      </c>
      <c r="BE132" s="24">
        <f t="shared" si="30"/>
        <v>0</v>
      </c>
      <c r="BF132" s="24">
        <f t="shared" si="30"/>
        <v>0</v>
      </c>
      <c r="BG132" s="24">
        <f t="shared" si="30"/>
        <v>0</v>
      </c>
      <c r="BH132" s="24">
        <f t="shared" si="30"/>
        <v>0</v>
      </c>
      <c r="BI132" s="24">
        <f t="shared" si="30"/>
        <v>0</v>
      </c>
      <c r="BJ132" s="24">
        <f t="shared" si="30"/>
        <v>0</v>
      </c>
      <c r="BK132" s="24">
        <f t="shared" si="30"/>
        <v>0</v>
      </c>
      <c r="BL132" s="24">
        <f t="shared" si="30"/>
        <v>0</v>
      </c>
      <c r="BM132" s="24">
        <f t="shared" si="30"/>
        <v>0</v>
      </c>
      <c r="BN132" s="24">
        <f t="shared" si="30"/>
        <v>0</v>
      </c>
      <c r="BO132" s="24"/>
      <c r="BP132" s="4"/>
      <c r="BQ132" s="42"/>
      <c r="BR132" s="4"/>
      <c r="BS132" s="2">
        <v>124</v>
      </c>
      <c r="BT132" s="25">
        <f ca="1" t="shared" si="18"/>
        <v>0</v>
      </c>
      <c r="BU132" s="2"/>
    </row>
    <row r="133" spans="3:76" ht="12.75">
      <c r="C133" s="1" t="s">
        <v>126</v>
      </c>
      <c r="D133" s="3">
        <f t="shared" si="27"/>
        <v>125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54">
        <v>0</v>
      </c>
      <c r="AI133" s="54">
        <v>0</v>
      </c>
      <c r="AJ133" s="62">
        <v>0</v>
      </c>
      <c r="AK133" s="24">
        <f t="shared" si="30"/>
        <v>0</v>
      </c>
      <c r="AL133" s="24">
        <f t="shared" si="30"/>
        <v>0</v>
      </c>
      <c r="AM133" s="24">
        <f t="shared" si="30"/>
        <v>0</v>
      </c>
      <c r="AN133" s="24">
        <f t="shared" si="30"/>
        <v>0</v>
      </c>
      <c r="AO133" s="24">
        <f t="shared" si="30"/>
        <v>0</v>
      </c>
      <c r="AP133" s="24">
        <f t="shared" si="30"/>
        <v>0</v>
      </c>
      <c r="AQ133" s="24">
        <f t="shared" si="30"/>
        <v>0</v>
      </c>
      <c r="AR133" s="24">
        <f t="shared" si="30"/>
        <v>0</v>
      </c>
      <c r="AS133" s="24">
        <f t="shared" si="30"/>
        <v>0</v>
      </c>
      <c r="AT133" s="24">
        <f t="shared" si="30"/>
        <v>0</v>
      </c>
      <c r="AU133" s="24">
        <f t="shared" si="30"/>
        <v>0</v>
      </c>
      <c r="AV133" s="24">
        <f t="shared" si="30"/>
        <v>0</v>
      </c>
      <c r="AW133" s="24">
        <f t="shared" si="30"/>
        <v>0</v>
      </c>
      <c r="AX133" s="24">
        <f t="shared" si="30"/>
        <v>0</v>
      </c>
      <c r="AY133" s="24">
        <f t="shared" si="30"/>
        <v>0</v>
      </c>
      <c r="AZ133" s="24">
        <f t="shared" si="30"/>
        <v>0</v>
      </c>
      <c r="BA133" s="24">
        <f t="shared" si="30"/>
        <v>0</v>
      </c>
      <c r="BB133" s="24">
        <f t="shared" si="30"/>
        <v>0</v>
      </c>
      <c r="BC133" s="24">
        <f t="shared" si="30"/>
        <v>0</v>
      </c>
      <c r="BD133" s="24">
        <f t="shared" si="30"/>
        <v>0</v>
      </c>
      <c r="BE133" s="24">
        <f t="shared" si="30"/>
        <v>0</v>
      </c>
      <c r="BF133" s="24">
        <f t="shared" si="30"/>
        <v>0</v>
      </c>
      <c r="BG133" s="24">
        <f t="shared" si="30"/>
        <v>0</v>
      </c>
      <c r="BH133" s="24">
        <f t="shared" si="30"/>
        <v>0</v>
      </c>
      <c r="BI133" s="24">
        <f t="shared" si="30"/>
        <v>0</v>
      </c>
      <c r="BJ133" s="24">
        <f t="shared" si="30"/>
        <v>0</v>
      </c>
      <c r="BK133" s="24">
        <f t="shared" si="30"/>
        <v>0</v>
      </c>
      <c r="BL133" s="24">
        <f t="shared" si="30"/>
        <v>0</v>
      </c>
      <c r="BM133" s="24">
        <f t="shared" si="30"/>
        <v>0</v>
      </c>
      <c r="BN133" s="24">
        <f t="shared" si="30"/>
        <v>0</v>
      </c>
      <c r="BO133" s="24"/>
      <c r="BP133" s="4"/>
      <c r="BQ133" s="42"/>
      <c r="BR133" s="4"/>
      <c r="BS133" s="2">
        <v>125</v>
      </c>
      <c r="BT133" s="25">
        <f ca="1" t="shared" si="18"/>
        <v>0</v>
      </c>
      <c r="BU133" s="2"/>
    </row>
    <row r="134" spans="3:73" ht="12.75">
      <c r="C134" s="1"/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55"/>
      <c r="AI134" s="55"/>
      <c r="AJ134" s="62"/>
      <c r="AK134" s="4"/>
      <c r="AL134" s="4"/>
      <c r="AM134" s="4"/>
      <c r="AN134" s="4"/>
      <c r="AO134" s="4"/>
      <c r="AP134" s="4"/>
      <c r="AQ134" s="4"/>
      <c r="AR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1"/>
      <c r="BR134" s="4"/>
      <c r="BT134" s="2"/>
      <c r="BU134" s="2"/>
    </row>
    <row r="135" spans="2:73" ht="12.75">
      <c r="B135" s="1" t="s">
        <v>127</v>
      </c>
      <c r="C135" s="1" t="s">
        <v>1</v>
      </c>
      <c r="D135" s="3">
        <f t="shared" si="17"/>
        <v>0</v>
      </c>
      <c r="E135" s="4">
        <v>30191</v>
      </c>
      <c r="F135" s="4">
        <v>28886</v>
      </c>
      <c r="G135" s="4">
        <v>27959</v>
      </c>
      <c r="H135" s="4">
        <v>25993</v>
      </c>
      <c r="I135" s="4">
        <v>25678</v>
      </c>
      <c r="J135" s="4">
        <v>24915</v>
      </c>
      <c r="K135" s="4">
        <v>25302</v>
      </c>
      <c r="L135" s="4">
        <v>26386</v>
      </c>
      <c r="M135" s="4">
        <v>26938</v>
      </c>
      <c r="N135" s="4">
        <v>27177</v>
      </c>
      <c r="O135" s="4">
        <v>28498</v>
      </c>
      <c r="P135" s="4">
        <v>29863</v>
      </c>
      <c r="Q135" s="4">
        <v>30863</v>
      </c>
      <c r="R135" s="4">
        <v>31378</v>
      </c>
      <c r="S135" s="4">
        <v>32894</v>
      </c>
      <c r="T135" s="4">
        <v>32791</v>
      </c>
      <c r="U135" s="4">
        <v>34093</v>
      </c>
      <c r="V135" s="4">
        <v>34051</v>
      </c>
      <c r="W135" s="4">
        <v>32938</v>
      </c>
      <c r="X135" s="4">
        <v>32868</v>
      </c>
      <c r="Y135" s="4">
        <v>32131</v>
      </c>
      <c r="Z135" s="4">
        <v>32396</v>
      </c>
      <c r="AA135" s="4">
        <v>32672</v>
      </c>
      <c r="AB135" s="4">
        <v>31991</v>
      </c>
      <c r="AC135" s="4">
        <v>31179</v>
      </c>
      <c r="AD135" s="4">
        <v>31704</v>
      </c>
      <c r="AE135" s="4">
        <v>31593</v>
      </c>
      <c r="AF135" s="4">
        <v>31603</v>
      </c>
      <c r="AG135" s="4">
        <v>31669</v>
      </c>
      <c r="AH135" s="54">
        <v>31436</v>
      </c>
      <c r="AI135" s="54">
        <v>31648</v>
      </c>
      <c r="AJ135" s="62">
        <v>30743</v>
      </c>
      <c r="AK135" s="24">
        <f aca="true" t="shared" si="31" ref="AJ135:BN135">$BQ135</f>
        <v>31374</v>
      </c>
      <c r="AL135" s="24">
        <f t="shared" si="31"/>
        <v>31374</v>
      </c>
      <c r="AM135" s="24">
        <f t="shared" si="31"/>
        <v>31374</v>
      </c>
      <c r="AN135" s="24">
        <f t="shared" si="31"/>
        <v>31374</v>
      </c>
      <c r="AO135" s="24">
        <f t="shared" si="31"/>
        <v>31374</v>
      </c>
      <c r="AP135" s="24">
        <f t="shared" si="31"/>
        <v>31374</v>
      </c>
      <c r="AQ135" s="24">
        <f t="shared" si="31"/>
        <v>31374</v>
      </c>
      <c r="AR135" s="24">
        <f t="shared" si="31"/>
        <v>31374</v>
      </c>
      <c r="AS135" s="24">
        <f t="shared" si="31"/>
        <v>31374</v>
      </c>
      <c r="AT135" s="24">
        <f t="shared" si="31"/>
        <v>31374</v>
      </c>
      <c r="AU135" s="24">
        <f t="shared" si="31"/>
        <v>31374</v>
      </c>
      <c r="AV135" s="24">
        <f t="shared" si="31"/>
        <v>31374</v>
      </c>
      <c r="AW135" s="24">
        <f t="shared" si="31"/>
        <v>31374</v>
      </c>
      <c r="AX135" s="24">
        <f t="shared" si="31"/>
        <v>31374</v>
      </c>
      <c r="AY135" s="24">
        <f t="shared" si="31"/>
        <v>31374</v>
      </c>
      <c r="AZ135" s="24">
        <f t="shared" si="31"/>
        <v>31374</v>
      </c>
      <c r="BA135" s="24">
        <f t="shared" si="31"/>
        <v>31374</v>
      </c>
      <c r="BB135" s="24">
        <f t="shared" si="31"/>
        <v>31374</v>
      </c>
      <c r="BC135" s="24">
        <f t="shared" si="31"/>
        <v>31374</v>
      </c>
      <c r="BD135" s="24">
        <f t="shared" si="31"/>
        <v>31374</v>
      </c>
      <c r="BE135" s="24">
        <f t="shared" si="31"/>
        <v>31374</v>
      </c>
      <c r="BF135" s="24">
        <f t="shared" si="31"/>
        <v>31374</v>
      </c>
      <c r="BG135" s="24">
        <f t="shared" si="31"/>
        <v>31374</v>
      </c>
      <c r="BH135" s="24">
        <f t="shared" si="31"/>
        <v>31374</v>
      </c>
      <c r="BI135" s="24">
        <f t="shared" si="31"/>
        <v>31374</v>
      </c>
      <c r="BJ135" s="24">
        <f t="shared" si="31"/>
        <v>31374</v>
      </c>
      <c r="BK135" s="24">
        <f t="shared" si="31"/>
        <v>31374</v>
      </c>
      <c r="BL135" s="24">
        <f t="shared" si="31"/>
        <v>31374</v>
      </c>
      <c r="BM135" s="24">
        <f t="shared" si="31"/>
        <v>31374</v>
      </c>
      <c r="BN135" s="24">
        <f t="shared" si="31"/>
        <v>31374</v>
      </c>
      <c r="BO135" s="24"/>
      <c r="BP135" s="4"/>
      <c r="BQ135" s="40">
        <f ca="1">AVERAGE(INDIRECT($BZ$8&amp;ROW(BP135)&amp;":"&amp;$BZ$11&amp;ROW(BP135)))</f>
        <v>31374</v>
      </c>
      <c r="BR135" s="4"/>
      <c r="BS135" s="2">
        <v>0</v>
      </c>
      <c r="BT135" s="25">
        <f ca="1">INDIRECT(VLOOKUP($BY$5,$BW$8:$BY$69,3)&amp;ROW(AE135))</f>
        <v>30743</v>
      </c>
      <c r="BU135" s="2"/>
    </row>
    <row r="136" spans="3:73" ht="12.75">
      <c r="C136" s="1" t="s">
        <v>2</v>
      </c>
      <c r="D136" s="3">
        <f t="shared" si="17"/>
        <v>1</v>
      </c>
      <c r="E136" s="4">
        <v>30307</v>
      </c>
      <c r="F136" s="4">
        <v>30373</v>
      </c>
      <c r="G136" s="4">
        <v>29042</v>
      </c>
      <c r="H136" s="4">
        <v>28077</v>
      </c>
      <c r="I136" s="4">
        <v>26099</v>
      </c>
      <c r="J136" s="4">
        <v>25775</v>
      </c>
      <c r="K136" s="4">
        <v>24982</v>
      </c>
      <c r="L136" s="4">
        <v>25447</v>
      </c>
      <c r="M136" s="4">
        <v>26591</v>
      </c>
      <c r="N136" s="4">
        <v>27120</v>
      </c>
      <c r="O136" s="4">
        <v>27322</v>
      </c>
      <c r="P136" s="4">
        <v>28601</v>
      </c>
      <c r="Q136" s="4">
        <v>29961</v>
      </c>
      <c r="R136" s="4">
        <v>31038</v>
      </c>
      <c r="S136" s="4">
        <v>31549</v>
      </c>
      <c r="T136" s="4">
        <v>33052</v>
      </c>
      <c r="U136" s="4">
        <v>32967</v>
      </c>
      <c r="V136" s="4">
        <v>34415</v>
      </c>
      <c r="W136" s="4">
        <v>34313</v>
      </c>
      <c r="X136" s="4">
        <v>33132</v>
      </c>
      <c r="Y136" s="4">
        <v>33070</v>
      </c>
      <c r="Z136" s="4">
        <v>32365</v>
      </c>
      <c r="AA136" s="4">
        <v>32637</v>
      </c>
      <c r="AB136" s="4">
        <v>32982</v>
      </c>
      <c r="AC136" s="4">
        <v>32215</v>
      </c>
      <c r="AD136" s="4">
        <v>31401</v>
      </c>
      <c r="AE136" s="4">
        <v>31766</v>
      </c>
      <c r="AF136" s="4">
        <v>31780</v>
      </c>
      <c r="AG136" s="4">
        <v>31746</v>
      </c>
      <c r="AH136" s="54">
        <v>31925</v>
      </c>
      <c r="AI136" s="54">
        <v>31678</v>
      </c>
      <c r="AJ136" s="62">
        <v>31993</v>
      </c>
      <c r="AK136" s="24">
        <f aca="true" t="shared" si="32" ref="AJ136:BN143">AJ135*$BQ136</f>
        <v>31016.438060415603</v>
      </c>
      <c r="AL136" s="24">
        <f t="shared" si="32"/>
        <v>31653.050375938557</v>
      </c>
      <c r="AM136" s="24">
        <f t="shared" si="32"/>
        <v>31653.050375938557</v>
      </c>
      <c r="AN136" s="24">
        <f t="shared" si="32"/>
        <v>31653.050375938557</v>
      </c>
      <c r="AO136" s="24">
        <f t="shared" si="32"/>
        <v>31653.050375938557</v>
      </c>
      <c r="AP136" s="24">
        <f t="shared" si="32"/>
        <v>31653.050375938557</v>
      </c>
      <c r="AQ136" s="24">
        <f t="shared" si="32"/>
        <v>31653.050375938557</v>
      </c>
      <c r="AR136" s="24">
        <f t="shared" si="32"/>
        <v>31653.050375938557</v>
      </c>
      <c r="AS136" s="24">
        <f t="shared" si="32"/>
        <v>31653.050375938557</v>
      </c>
      <c r="AT136" s="24">
        <f t="shared" si="32"/>
        <v>31653.050375938557</v>
      </c>
      <c r="AU136" s="24">
        <f t="shared" si="32"/>
        <v>31653.050375938557</v>
      </c>
      <c r="AV136" s="24">
        <f t="shared" si="32"/>
        <v>31653.050375938557</v>
      </c>
      <c r="AW136" s="24">
        <f t="shared" si="32"/>
        <v>31653.050375938557</v>
      </c>
      <c r="AX136" s="24">
        <f t="shared" si="32"/>
        <v>31653.050375938557</v>
      </c>
      <c r="AY136" s="24">
        <f t="shared" si="32"/>
        <v>31653.050375938557</v>
      </c>
      <c r="AZ136" s="24">
        <f t="shared" si="32"/>
        <v>31653.050375938557</v>
      </c>
      <c r="BA136" s="24">
        <f t="shared" si="32"/>
        <v>31653.050375938557</v>
      </c>
      <c r="BB136" s="24">
        <f t="shared" si="32"/>
        <v>31653.050375938557</v>
      </c>
      <c r="BC136" s="24">
        <f t="shared" si="32"/>
        <v>31653.050375938557</v>
      </c>
      <c r="BD136" s="24">
        <f t="shared" si="32"/>
        <v>31653.050375938557</v>
      </c>
      <c r="BE136" s="24">
        <f t="shared" si="32"/>
        <v>31653.050375938557</v>
      </c>
      <c r="BF136" s="24">
        <f t="shared" si="32"/>
        <v>31653.050375938557</v>
      </c>
      <c r="BG136" s="24">
        <f t="shared" si="32"/>
        <v>31653.050375938557</v>
      </c>
      <c r="BH136" s="24">
        <f t="shared" si="32"/>
        <v>31653.050375938557</v>
      </c>
      <c r="BI136" s="24">
        <f t="shared" si="32"/>
        <v>31653.050375938557</v>
      </c>
      <c r="BJ136" s="24">
        <f t="shared" si="32"/>
        <v>31653.050375938557</v>
      </c>
      <c r="BK136" s="24">
        <f t="shared" si="32"/>
        <v>31653.050375938557</v>
      </c>
      <c r="BL136" s="24">
        <f t="shared" si="32"/>
        <v>31653.050375938557</v>
      </c>
      <c r="BM136" s="24">
        <f t="shared" si="32"/>
        <v>31653.050375938557</v>
      </c>
      <c r="BN136" s="24">
        <f t="shared" si="32"/>
        <v>31653.050375938557</v>
      </c>
      <c r="BO136" s="24"/>
      <c r="BP136" s="4"/>
      <c r="BQ136" s="42">
        <f ca="1">1-AVERAGE((INDIRECT($BZ$8&amp;ROW(BP135))-INDIRECT($BZ$9&amp;ROW(BP136)))/INDIRECT($BZ$8&amp;ROW(BP135)),(INDIRECT($BZ$9&amp;ROW(BP135))-INDIRECT($BZ$10&amp;ROW(BP136)))/INDIRECT($BZ$9&amp;ROW(BP135)),(INDIRECT($BZ$10&amp;ROW(BP135))-INDIRECT($BZ$11&amp;ROW(BP136)))/INDIRECT($BZ$10&amp;ROW(BP135)))</f>
        <v>1.0088943193707707</v>
      </c>
      <c r="BR136" s="4"/>
      <c r="BS136" s="2">
        <v>1</v>
      </c>
      <c r="BT136" s="25">
        <f ca="1" t="shared" si="33" ref="BT136:BT199">INDIRECT(VLOOKUP($BY$5,$BW$8:$BY$69,3)&amp;ROW(AE136))</f>
        <v>31993</v>
      </c>
      <c r="BU136" s="2"/>
    </row>
    <row r="137" spans="3:73" ht="12.75">
      <c r="C137" s="1" t="s">
        <v>3</v>
      </c>
      <c r="D137" s="3">
        <f t="shared" si="17"/>
        <v>2</v>
      </c>
      <c r="E137" s="4">
        <v>31788</v>
      </c>
      <c r="F137" s="4">
        <v>30379</v>
      </c>
      <c r="G137" s="4">
        <v>30375</v>
      </c>
      <c r="H137" s="4">
        <v>29062</v>
      </c>
      <c r="I137" s="4">
        <v>28095</v>
      </c>
      <c r="J137" s="4">
        <v>26112</v>
      </c>
      <c r="K137" s="4">
        <v>25786</v>
      </c>
      <c r="L137" s="4">
        <v>25062</v>
      </c>
      <c r="M137" s="4">
        <v>25576</v>
      </c>
      <c r="N137" s="4">
        <v>26656</v>
      </c>
      <c r="O137" s="4">
        <v>27139</v>
      </c>
      <c r="P137" s="4">
        <v>27358</v>
      </c>
      <c r="Q137" s="4">
        <v>28692</v>
      </c>
      <c r="R137" s="4">
        <v>30147</v>
      </c>
      <c r="S137" s="4">
        <v>31136</v>
      </c>
      <c r="T137" s="4">
        <v>31651</v>
      </c>
      <c r="U137" s="4">
        <v>33197</v>
      </c>
      <c r="V137" s="4">
        <v>33231</v>
      </c>
      <c r="W137" s="4">
        <v>34579</v>
      </c>
      <c r="X137" s="4">
        <v>34448</v>
      </c>
      <c r="Y137" s="4">
        <v>33238</v>
      </c>
      <c r="Z137" s="4">
        <v>33174</v>
      </c>
      <c r="AA137" s="4">
        <v>32482</v>
      </c>
      <c r="AB137" s="4">
        <v>32743</v>
      </c>
      <c r="AC137" s="4">
        <v>33082</v>
      </c>
      <c r="AD137" s="4">
        <v>32251</v>
      </c>
      <c r="AE137" s="4">
        <v>31445</v>
      </c>
      <c r="AF137" s="4">
        <v>31817</v>
      </c>
      <c r="AG137" s="4">
        <v>31829</v>
      </c>
      <c r="AH137" s="54">
        <v>31864</v>
      </c>
      <c r="AI137" s="54">
        <v>32119</v>
      </c>
      <c r="AJ137" s="62">
        <v>31825</v>
      </c>
      <c r="AK137" s="24">
        <f aca="true" t="shared" si="34" ref="AJ137:AU137">AJ136*$BQ137</f>
        <v>32146.93101946925</v>
      </c>
      <c r="AL137" s="24">
        <f t="shared" si="34"/>
        <v>31165.670452843468</v>
      </c>
      <c r="AM137" s="24">
        <f t="shared" si="34"/>
        <v>31805.345762856938</v>
      </c>
      <c r="AN137" s="24">
        <f t="shared" si="34"/>
        <v>31805.345762856938</v>
      </c>
      <c r="AO137" s="24">
        <f t="shared" si="34"/>
        <v>31805.345762856938</v>
      </c>
      <c r="AP137" s="24">
        <f t="shared" si="34"/>
        <v>31805.345762856938</v>
      </c>
      <c r="AQ137" s="24">
        <f t="shared" si="34"/>
        <v>31805.345762856938</v>
      </c>
      <c r="AR137" s="24">
        <f t="shared" si="34"/>
        <v>31805.345762856938</v>
      </c>
      <c r="AS137" s="24">
        <f t="shared" si="34"/>
        <v>31805.345762856938</v>
      </c>
      <c r="AT137" s="24">
        <f t="shared" si="34"/>
        <v>31805.345762856938</v>
      </c>
      <c r="AU137" s="24">
        <f t="shared" si="34"/>
        <v>31805.345762856938</v>
      </c>
      <c r="AV137" s="24">
        <f t="shared" si="32"/>
        <v>31805.345762856938</v>
      </c>
      <c r="AW137" s="24">
        <f t="shared" si="32"/>
        <v>31805.345762856938</v>
      </c>
      <c r="AX137" s="24">
        <f t="shared" si="32"/>
        <v>31805.345762856938</v>
      </c>
      <c r="AY137" s="24">
        <f t="shared" si="32"/>
        <v>31805.345762856938</v>
      </c>
      <c r="AZ137" s="24">
        <f t="shared" si="32"/>
        <v>31805.345762856938</v>
      </c>
      <c r="BA137" s="24">
        <f t="shared" si="32"/>
        <v>31805.345762856938</v>
      </c>
      <c r="BB137" s="24">
        <f t="shared" si="32"/>
        <v>31805.345762856938</v>
      </c>
      <c r="BC137" s="24">
        <f t="shared" si="32"/>
        <v>31805.345762856938</v>
      </c>
      <c r="BD137" s="24">
        <f t="shared" si="32"/>
        <v>31805.345762856938</v>
      </c>
      <c r="BE137" s="24">
        <f t="shared" si="32"/>
        <v>31805.345762856938</v>
      </c>
      <c r="BF137" s="24">
        <f t="shared" si="32"/>
        <v>31805.345762856938</v>
      </c>
      <c r="BG137" s="24">
        <f t="shared" si="32"/>
        <v>31805.345762856938</v>
      </c>
      <c r="BH137" s="24">
        <f t="shared" si="32"/>
        <v>31805.345762856938</v>
      </c>
      <c r="BI137" s="24">
        <f t="shared" si="32"/>
        <v>31805.345762856938</v>
      </c>
      <c r="BJ137" s="24">
        <f t="shared" si="32"/>
        <v>31805.345762856938</v>
      </c>
      <c r="BK137" s="24">
        <f t="shared" si="32"/>
        <v>31805.345762856938</v>
      </c>
      <c r="BL137" s="24">
        <f t="shared" si="32"/>
        <v>31805.345762856938</v>
      </c>
      <c r="BM137" s="24">
        <f t="shared" si="32"/>
        <v>31805.345762856938</v>
      </c>
      <c r="BN137" s="24">
        <f t="shared" si="32"/>
        <v>31805.345762856938</v>
      </c>
      <c r="BO137" s="24"/>
      <c r="BP137" s="4"/>
      <c r="BQ137" s="42">
        <f aca="true" ca="1" t="shared" si="35" ref="BQ137:BQ200">1-AVERAGE((INDIRECT($BZ$8&amp;ROW(BP136))-INDIRECT($BZ$9&amp;ROW(BP137)))/INDIRECT($BZ$8&amp;ROW(BP136)),(INDIRECT($BZ$9&amp;ROW(BP136))-INDIRECT($BZ$10&amp;ROW(BP137)))/INDIRECT($BZ$9&amp;ROW(BP136)),(INDIRECT($BZ$10&amp;ROW(BP136))-INDIRECT($BZ$11&amp;ROW(BP137)))/INDIRECT($BZ$10&amp;ROW(BP136)))</f>
        <v>1.0048113968514754</v>
      </c>
      <c r="BR137" s="4"/>
      <c r="BS137" s="2">
        <v>2</v>
      </c>
      <c r="BT137" s="25">
        <f ca="1" t="shared" si="33"/>
        <v>31825</v>
      </c>
      <c r="BU137" s="2"/>
    </row>
    <row r="138" spans="3:73" ht="12.75">
      <c r="C138" s="1" t="s">
        <v>4</v>
      </c>
      <c r="D138" s="3">
        <f aca="true" t="shared" si="36" ref="D138:D201">VALUE(LEFT(C138,2))</f>
        <v>3</v>
      </c>
      <c r="E138" s="4">
        <v>35394</v>
      </c>
      <c r="F138" s="4">
        <v>31868</v>
      </c>
      <c r="G138" s="4">
        <v>30398</v>
      </c>
      <c r="H138" s="4">
        <v>30366</v>
      </c>
      <c r="I138" s="4">
        <v>29083</v>
      </c>
      <c r="J138" s="4">
        <v>28155</v>
      </c>
      <c r="K138" s="4">
        <v>26134</v>
      </c>
      <c r="L138" s="4">
        <v>25885</v>
      </c>
      <c r="M138" s="4">
        <v>25184</v>
      </c>
      <c r="N138" s="4">
        <v>25643</v>
      </c>
      <c r="O138" s="4">
        <v>26698</v>
      </c>
      <c r="P138" s="4">
        <v>27191</v>
      </c>
      <c r="Q138" s="4">
        <v>27416</v>
      </c>
      <c r="R138" s="4">
        <v>28830</v>
      </c>
      <c r="S138" s="4">
        <v>30240</v>
      </c>
      <c r="T138" s="4">
        <v>31232</v>
      </c>
      <c r="U138" s="4">
        <v>31735</v>
      </c>
      <c r="V138" s="4">
        <v>33452</v>
      </c>
      <c r="W138" s="4">
        <v>33397</v>
      </c>
      <c r="X138" s="4">
        <v>34711</v>
      </c>
      <c r="Y138" s="4">
        <v>34519</v>
      </c>
      <c r="Z138" s="4">
        <v>33287</v>
      </c>
      <c r="AA138" s="4">
        <v>33261</v>
      </c>
      <c r="AB138" s="4">
        <v>32600</v>
      </c>
      <c r="AC138" s="4">
        <v>32820</v>
      </c>
      <c r="AD138" s="4">
        <v>33122</v>
      </c>
      <c r="AE138" s="4">
        <v>32242</v>
      </c>
      <c r="AF138" s="4">
        <v>31459</v>
      </c>
      <c r="AG138" s="4">
        <v>31829</v>
      </c>
      <c r="AH138" s="54">
        <v>31936</v>
      </c>
      <c r="AI138" s="54">
        <v>31998</v>
      </c>
      <c r="AJ138" s="62">
        <v>32214</v>
      </c>
      <c r="AK138" s="24">
        <f t="shared" si="32"/>
        <v>31936.650988282934</v>
      </c>
      <c r="AL138" s="24">
        <f t="shared" si="32"/>
        <v>32259.71143167937</v>
      </c>
      <c r="AM138" s="24">
        <f t="shared" si="32"/>
        <v>31275.00832893334</v>
      </c>
      <c r="AN138" s="24">
        <f t="shared" si="32"/>
        <v>31916.927798586818</v>
      </c>
      <c r="AO138" s="24">
        <f t="shared" si="32"/>
        <v>31916.927798586818</v>
      </c>
      <c r="AP138" s="24">
        <f t="shared" si="32"/>
        <v>31916.927798586818</v>
      </c>
      <c r="AQ138" s="24">
        <f t="shared" si="32"/>
        <v>31916.927798586818</v>
      </c>
      <c r="AR138" s="24">
        <f t="shared" si="32"/>
        <v>31916.927798586818</v>
      </c>
      <c r="AS138" s="24">
        <f t="shared" si="32"/>
        <v>31916.927798586818</v>
      </c>
      <c r="AT138" s="24">
        <f t="shared" si="32"/>
        <v>31916.927798586818</v>
      </c>
      <c r="AU138" s="24">
        <f t="shared" si="32"/>
        <v>31916.927798586818</v>
      </c>
      <c r="AV138" s="24">
        <f t="shared" si="32"/>
        <v>31916.927798586818</v>
      </c>
      <c r="AW138" s="24">
        <f t="shared" si="32"/>
        <v>31916.927798586818</v>
      </c>
      <c r="AX138" s="24">
        <f t="shared" si="32"/>
        <v>31916.927798586818</v>
      </c>
      <c r="AY138" s="24">
        <f t="shared" si="32"/>
        <v>31916.927798586818</v>
      </c>
      <c r="AZ138" s="24">
        <f t="shared" si="32"/>
        <v>31916.927798586818</v>
      </c>
      <c r="BA138" s="24">
        <f t="shared" si="32"/>
        <v>31916.927798586818</v>
      </c>
      <c r="BB138" s="24">
        <f t="shared" si="32"/>
        <v>31916.927798586818</v>
      </c>
      <c r="BC138" s="24">
        <f t="shared" si="32"/>
        <v>31916.927798586818</v>
      </c>
      <c r="BD138" s="24">
        <f t="shared" si="32"/>
        <v>31916.927798586818</v>
      </c>
      <c r="BE138" s="24">
        <f t="shared" si="32"/>
        <v>31916.927798586818</v>
      </c>
      <c r="BF138" s="24">
        <f t="shared" si="32"/>
        <v>31916.927798586818</v>
      </c>
      <c r="BG138" s="24">
        <f t="shared" si="32"/>
        <v>31916.927798586818</v>
      </c>
      <c r="BH138" s="24">
        <f t="shared" si="32"/>
        <v>31916.927798586818</v>
      </c>
      <c r="BI138" s="24">
        <f t="shared" si="32"/>
        <v>31916.927798586818</v>
      </c>
      <c r="BJ138" s="24">
        <f t="shared" si="32"/>
        <v>31916.927798586818</v>
      </c>
      <c r="BK138" s="24">
        <f t="shared" si="32"/>
        <v>31916.927798586818</v>
      </c>
      <c r="BL138" s="24">
        <f t="shared" si="32"/>
        <v>31916.927798586818</v>
      </c>
      <c r="BM138" s="24">
        <f t="shared" si="32"/>
        <v>31916.927798586818</v>
      </c>
      <c r="BN138" s="24">
        <f t="shared" si="32"/>
        <v>31916.927798586818</v>
      </c>
      <c r="BO138" s="24"/>
      <c r="BP138" s="4"/>
      <c r="BQ138" s="42">
        <f ca="1" t="shared" si="35"/>
        <v>1.003508279286188</v>
      </c>
      <c r="BR138" s="4"/>
      <c r="BS138" s="2">
        <v>3</v>
      </c>
      <c r="BT138" s="25">
        <f ca="1" t="shared" si="33"/>
        <v>32214</v>
      </c>
      <c r="BU138" s="2"/>
    </row>
    <row r="139" spans="3:73" ht="12.75">
      <c r="C139" s="1" t="s">
        <v>5</v>
      </c>
      <c r="D139" s="3">
        <f t="shared" si="36"/>
        <v>4</v>
      </c>
      <c r="E139" s="4">
        <v>34838</v>
      </c>
      <c r="F139" s="4">
        <v>35477</v>
      </c>
      <c r="G139" s="4">
        <v>31886</v>
      </c>
      <c r="H139" s="4">
        <v>30348</v>
      </c>
      <c r="I139" s="4">
        <v>30364</v>
      </c>
      <c r="J139" s="4">
        <v>29075</v>
      </c>
      <c r="K139" s="4">
        <v>28154</v>
      </c>
      <c r="L139" s="4">
        <v>26188</v>
      </c>
      <c r="M139" s="4">
        <v>25969</v>
      </c>
      <c r="N139" s="4">
        <v>25265</v>
      </c>
      <c r="O139" s="4">
        <v>25701</v>
      </c>
      <c r="P139" s="4">
        <v>26768</v>
      </c>
      <c r="Q139" s="4">
        <v>27281</v>
      </c>
      <c r="R139" s="4">
        <v>27534</v>
      </c>
      <c r="S139" s="4">
        <v>28912</v>
      </c>
      <c r="T139" s="4">
        <v>30338</v>
      </c>
      <c r="U139" s="4">
        <v>31361</v>
      </c>
      <c r="V139" s="4">
        <v>32038</v>
      </c>
      <c r="W139" s="4">
        <v>33614</v>
      </c>
      <c r="X139" s="4">
        <v>33485</v>
      </c>
      <c r="Y139" s="4">
        <v>34790</v>
      </c>
      <c r="Z139" s="4">
        <v>34542</v>
      </c>
      <c r="AA139" s="4">
        <v>33387</v>
      </c>
      <c r="AB139" s="4">
        <v>33369</v>
      </c>
      <c r="AC139" s="4">
        <v>32745</v>
      </c>
      <c r="AD139" s="4">
        <v>32842</v>
      </c>
      <c r="AE139" s="4">
        <v>33128</v>
      </c>
      <c r="AF139" s="4">
        <v>32204</v>
      </c>
      <c r="AG139" s="4">
        <v>31429</v>
      </c>
      <c r="AH139" s="54">
        <v>31865</v>
      </c>
      <c r="AI139" s="54">
        <v>32004</v>
      </c>
      <c r="AJ139" s="62">
        <v>32120</v>
      </c>
      <c r="AK139" s="24">
        <f t="shared" si="32"/>
        <v>32289.95031242868</v>
      </c>
      <c r="AL139" s="24">
        <f t="shared" si="32"/>
        <v>32011.947400416968</v>
      </c>
      <c r="AM139" s="24">
        <f t="shared" si="32"/>
        <v>32335.76951704893</v>
      </c>
      <c r="AN139" s="24">
        <f t="shared" si="32"/>
        <v>31348.744799219305</v>
      </c>
      <c r="AO139" s="24">
        <f t="shared" si="32"/>
        <v>31992.177709745516</v>
      </c>
      <c r="AP139" s="24">
        <f t="shared" si="32"/>
        <v>31992.177709745516</v>
      </c>
      <c r="AQ139" s="24">
        <f t="shared" si="32"/>
        <v>31992.177709745516</v>
      </c>
      <c r="AR139" s="24">
        <f t="shared" si="32"/>
        <v>31992.177709745516</v>
      </c>
      <c r="AS139" s="24">
        <f t="shared" si="32"/>
        <v>31992.177709745516</v>
      </c>
      <c r="AT139" s="24">
        <f t="shared" si="32"/>
        <v>31992.177709745516</v>
      </c>
      <c r="AU139" s="24">
        <f t="shared" si="32"/>
        <v>31992.177709745516</v>
      </c>
      <c r="AV139" s="24">
        <f t="shared" si="32"/>
        <v>31992.177709745516</v>
      </c>
      <c r="AW139" s="24">
        <f t="shared" si="32"/>
        <v>31992.177709745516</v>
      </c>
      <c r="AX139" s="24">
        <f t="shared" si="32"/>
        <v>31992.177709745516</v>
      </c>
      <c r="AY139" s="24">
        <f t="shared" si="32"/>
        <v>31992.177709745516</v>
      </c>
      <c r="AZ139" s="24">
        <f t="shared" si="32"/>
        <v>31992.177709745516</v>
      </c>
      <c r="BA139" s="24">
        <f t="shared" si="32"/>
        <v>31992.177709745516</v>
      </c>
      <c r="BB139" s="24">
        <f t="shared" si="32"/>
        <v>31992.177709745516</v>
      </c>
      <c r="BC139" s="24">
        <f t="shared" si="32"/>
        <v>31992.177709745516</v>
      </c>
      <c r="BD139" s="24">
        <f t="shared" si="32"/>
        <v>31992.177709745516</v>
      </c>
      <c r="BE139" s="24">
        <f t="shared" si="32"/>
        <v>31992.177709745516</v>
      </c>
      <c r="BF139" s="24">
        <f t="shared" si="32"/>
        <v>31992.177709745516</v>
      </c>
      <c r="BG139" s="24">
        <f t="shared" si="32"/>
        <v>31992.177709745516</v>
      </c>
      <c r="BH139" s="24">
        <f t="shared" si="32"/>
        <v>31992.177709745516</v>
      </c>
      <c r="BI139" s="24">
        <f t="shared" si="32"/>
        <v>31992.177709745516</v>
      </c>
      <c r="BJ139" s="24">
        <f t="shared" si="32"/>
        <v>31992.177709745516</v>
      </c>
      <c r="BK139" s="24">
        <f t="shared" si="32"/>
        <v>31992.177709745516</v>
      </c>
      <c r="BL139" s="24">
        <f t="shared" si="32"/>
        <v>31992.177709745516</v>
      </c>
      <c r="BM139" s="24">
        <f t="shared" si="32"/>
        <v>31992.177709745516</v>
      </c>
      <c r="BN139" s="24">
        <f t="shared" si="32"/>
        <v>31992.177709745516</v>
      </c>
      <c r="BO139" s="24"/>
      <c r="BP139" s="4"/>
      <c r="BQ139" s="42">
        <f ca="1" t="shared" si="35"/>
        <v>1.0023576802765468</v>
      </c>
      <c r="BR139" s="4"/>
      <c r="BS139" s="2">
        <v>4</v>
      </c>
      <c r="BT139" s="25">
        <f ca="1" t="shared" si="33"/>
        <v>32120</v>
      </c>
      <c r="BU139" s="2"/>
    </row>
    <row r="140" spans="3:73" ht="12.75">
      <c r="C140" s="1" t="s">
        <v>6</v>
      </c>
      <c r="D140" s="3">
        <f t="shared" si="36"/>
        <v>5</v>
      </c>
      <c r="E140" s="4">
        <v>34928</v>
      </c>
      <c r="F140" s="4">
        <v>34876</v>
      </c>
      <c r="G140" s="4">
        <v>35503</v>
      </c>
      <c r="H140" s="4">
        <v>31842</v>
      </c>
      <c r="I140" s="4">
        <v>30349</v>
      </c>
      <c r="J140" s="4">
        <v>30327</v>
      </c>
      <c r="K140" s="4">
        <v>29096</v>
      </c>
      <c r="L140" s="4">
        <v>28192</v>
      </c>
      <c r="M140" s="4">
        <v>26261</v>
      </c>
      <c r="N140" s="4">
        <v>26064</v>
      </c>
      <c r="O140" s="4">
        <v>25301</v>
      </c>
      <c r="P140" s="4">
        <v>25739</v>
      </c>
      <c r="Q140" s="4">
        <v>26816</v>
      </c>
      <c r="R140" s="4">
        <v>27391</v>
      </c>
      <c r="S140" s="4">
        <v>27611</v>
      </c>
      <c r="T140" s="4">
        <v>29002</v>
      </c>
      <c r="U140" s="4">
        <v>30438</v>
      </c>
      <c r="V140" s="4">
        <v>31612</v>
      </c>
      <c r="W140" s="4">
        <v>32180</v>
      </c>
      <c r="X140" s="4">
        <v>33692</v>
      </c>
      <c r="Y140" s="4">
        <v>33569</v>
      </c>
      <c r="Z140" s="4">
        <v>34832</v>
      </c>
      <c r="AA140" s="4">
        <v>34615</v>
      </c>
      <c r="AB140" s="4">
        <v>33501</v>
      </c>
      <c r="AC140" s="4">
        <v>33434</v>
      </c>
      <c r="AD140" s="4">
        <v>32783</v>
      </c>
      <c r="AE140" s="4">
        <v>32804</v>
      </c>
      <c r="AF140" s="4">
        <v>33088</v>
      </c>
      <c r="AG140" s="4">
        <v>32188</v>
      </c>
      <c r="AH140" s="54">
        <v>31442</v>
      </c>
      <c r="AI140" s="54">
        <v>31926</v>
      </c>
      <c r="AJ140" s="62">
        <v>32081</v>
      </c>
      <c r="AK140" s="24">
        <f t="shared" si="32"/>
        <v>32170.684354029854</v>
      </c>
      <c r="AL140" s="24">
        <f t="shared" si="32"/>
        <v>32340.90284272885</v>
      </c>
      <c r="AM140" s="24">
        <f t="shared" si="32"/>
        <v>32062.461250828794</v>
      </c>
      <c r="AN140" s="24">
        <f t="shared" si="32"/>
        <v>32386.79434861898</v>
      </c>
      <c r="AO140" s="24">
        <f t="shared" si="32"/>
        <v>31398.212136697362</v>
      </c>
      <c r="AP140" s="24">
        <f t="shared" si="32"/>
        <v>32042.660364204632</v>
      </c>
      <c r="AQ140" s="24">
        <f t="shared" si="32"/>
        <v>32042.660364204632</v>
      </c>
      <c r="AR140" s="24">
        <f t="shared" si="32"/>
        <v>32042.660364204632</v>
      </c>
      <c r="AS140" s="24">
        <f t="shared" si="32"/>
        <v>32042.660364204632</v>
      </c>
      <c r="AT140" s="24">
        <f t="shared" si="32"/>
        <v>32042.660364204632</v>
      </c>
      <c r="AU140" s="24">
        <f t="shared" si="32"/>
        <v>32042.660364204632</v>
      </c>
      <c r="AV140" s="24">
        <f t="shared" si="32"/>
        <v>32042.660364204632</v>
      </c>
      <c r="AW140" s="24">
        <f t="shared" si="32"/>
        <v>32042.660364204632</v>
      </c>
      <c r="AX140" s="24">
        <f t="shared" si="32"/>
        <v>32042.660364204632</v>
      </c>
      <c r="AY140" s="24">
        <f t="shared" si="32"/>
        <v>32042.660364204632</v>
      </c>
      <c r="AZ140" s="24">
        <f t="shared" si="32"/>
        <v>32042.660364204632</v>
      </c>
      <c r="BA140" s="24">
        <f t="shared" si="32"/>
        <v>32042.660364204632</v>
      </c>
      <c r="BB140" s="24">
        <f t="shared" si="32"/>
        <v>32042.660364204632</v>
      </c>
      <c r="BC140" s="24">
        <f t="shared" si="32"/>
        <v>32042.660364204632</v>
      </c>
      <c r="BD140" s="24">
        <f t="shared" si="32"/>
        <v>32042.660364204632</v>
      </c>
      <c r="BE140" s="24">
        <f t="shared" si="32"/>
        <v>32042.660364204632</v>
      </c>
      <c r="BF140" s="24">
        <f t="shared" si="32"/>
        <v>32042.660364204632</v>
      </c>
      <c r="BG140" s="24">
        <f t="shared" si="32"/>
        <v>32042.660364204632</v>
      </c>
      <c r="BH140" s="24">
        <f t="shared" si="32"/>
        <v>32042.660364204632</v>
      </c>
      <c r="BI140" s="24">
        <f t="shared" si="32"/>
        <v>32042.660364204632</v>
      </c>
      <c r="BJ140" s="24">
        <f t="shared" si="32"/>
        <v>32042.660364204632</v>
      </c>
      <c r="BK140" s="24">
        <f t="shared" si="32"/>
        <v>32042.660364204632</v>
      </c>
      <c r="BL140" s="24">
        <f t="shared" si="32"/>
        <v>32042.660364204632</v>
      </c>
      <c r="BM140" s="24">
        <f t="shared" si="32"/>
        <v>32042.660364204632</v>
      </c>
      <c r="BN140" s="24">
        <f t="shared" si="32"/>
        <v>32042.660364204632</v>
      </c>
      <c r="BO140" s="24"/>
      <c r="BP140" s="4"/>
      <c r="BQ140" s="42">
        <f ca="1" t="shared" si="35"/>
        <v>1.0015779686808797</v>
      </c>
      <c r="BR140" s="4"/>
      <c r="BS140" s="2">
        <v>5</v>
      </c>
      <c r="BT140" s="25">
        <f ca="1" t="shared" si="33"/>
        <v>32081</v>
      </c>
      <c r="BU140" s="2"/>
    </row>
    <row r="141" spans="3:73" ht="12.75">
      <c r="C141" s="1" t="s">
        <v>7</v>
      </c>
      <c r="D141" s="3">
        <f t="shared" si="36"/>
        <v>6</v>
      </c>
      <c r="E141" s="4">
        <v>36821</v>
      </c>
      <c r="F141" s="4">
        <v>34990</v>
      </c>
      <c r="G141" s="4">
        <v>34920</v>
      </c>
      <c r="H141" s="4">
        <v>35489</v>
      </c>
      <c r="I141" s="4">
        <v>31821</v>
      </c>
      <c r="J141" s="4">
        <v>30351</v>
      </c>
      <c r="K141" s="4">
        <v>30352</v>
      </c>
      <c r="L141" s="4">
        <v>29142</v>
      </c>
      <c r="M141" s="4">
        <v>28288</v>
      </c>
      <c r="N141" s="4">
        <v>26365</v>
      </c>
      <c r="O141" s="4">
        <v>26081</v>
      </c>
      <c r="P141" s="4">
        <v>25374</v>
      </c>
      <c r="Q141" s="4">
        <v>25823</v>
      </c>
      <c r="R141" s="4">
        <v>26927</v>
      </c>
      <c r="S141" s="4">
        <v>27473</v>
      </c>
      <c r="T141" s="4">
        <v>27719</v>
      </c>
      <c r="U141" s="4">
        <v>29105</v>
      </c>
      <c r="V141" s="4">
        <v>30692</v>
      </c>
      <c r="W141" s="4">
        <v>31781</v>
      </c>
      <c r="X141" s="4">
        <v>32235</v>
      </c>
      <c r="Y141" s="4">
        <v>33746</v>
      </c>
      <c r="Z141" s="4">
        <v>33589</v>
      </c>
      <c r="AA141" s="4">
        <v>34882</v>
      </c>
      <c r="AB141" s="4">
        <v>34741</v>
      </c>
      <c r="AC141" s="4">
        <v>33613</v>
      </c>
      <c r="AD141" s="4">
        <v>33472</v>
      </c>
      <c r="AE141" s="4">
        <v>32784</v>
      </c>
      <c r="AF141" s="4">
        <v>32785</v>
      </c>
      <c r="AG141" s="4">
        <v>33059</v>
      </c>
      <c r="AH141" s="54">
        <v>32210</v>
      </c>
      <c r="AI141" s="54">
        <v>31511</v>
      </c>
      <c r="AJ141" s="62">
        <v>31981</v>
      </c>
      <c r="AK141" s="24">
        <f t="shared" si="32"/>
        <v>32130.198729063148</v>
      </c>
      <c r="AL141" s="24">
        <f t="shared" si="32"/>
        <v>32220.020621082316</v>
      </c>
      <c r="AM141" s="24">
        <f t="shared" si="32"/>
        <v>32390.500153181052</v>
      </c>
      <c r="AN141" s="24">
        <f t="shared" si="32"/>
        <v>32111.63154926641</v>
      </c>
      <c r="AO141" s="24">
        <f t="shared" si="32"/>
        <v>32436.462037293946</v>
      </c>
      <c r="AP141" s="24">
        <f t="shared" si="32"/>
        <v>31446.363757032785</v>
      </c>
      <c r="AQ141" s="24">
        <f t="shared" si="32"/>
        <v>32091.800296429967</v>
      </c>
      <c r="AR141" s="24">
        <f t="shared" si="32"/>
        <v>32091.800296429967</v>
      </c>
      <c r="AS141" s="24">
        <f t="shared" si="32"/>
        <v>32091.800296429967</v>
      </c>
      <c r="AT141" s="24">
        <f t="shared" si="32"/>
        <v>32091.800296429967</v>
      </c>
      <c r="AU141" s="24">
        <f t="shared" si="32"/>
        <v>32091.800296429967</v>
      </c>
      <c r="AV141" s="24">
        <f t="shared" si="32"/>
        <v>32091.800296429967</v>
      </c>
      <c r="AW141" s="24">
        <f t="shared" si="32"/>
        <v>32091.800296429967</v>
      </c>
      <c r="AX141" s="24">
        <f t="shared" si="32"/>
        <v>32091.800296429967</v>
      </c>
      <c r="AY141" s="24">
        <f t="shared" si="32"/>
        <v>32091.800296429967</v>
      </c>
      <c r="AZ141" s="24">
        <f t="shared" si="32"/>
        <v>32091.800296429967</v>
      </c>
      <c r="BA141" s="24">
        <f t="shared" si="32"/>
        <v>32091.800296429967</v>
      </c>
      <c r="BB141" s="24">
        <f t="shared" si="32"/>
        <v>32091.800296429967</v>
      </c>
      <c r="BC141" s="24">
        <f t="shared" si="32"/>
        <v>32091.800296429967</v>
      </c>
      <c r="BD141" s="24">
        <f t="shared" si="32"/>
        <v>32091.800296429967</v>
      </c>
      <c r="BE141" s="24">
        <f t="shared" si="32"/>
        <v>32091.800296429967</v>
      </c>
      <c r="BF141" s="24">
        <f t="shared" si="32"/>
        <v>32091.800296429967</v>
      </c>
      <c r="BG141" s="24">
        <f t="shared" si="32"/>
        <v>32091.800296429967</v>
      </c>
      <c r="BH141" s="24">
        <f t="shared" si="32"/>
        <v>32091.800296429967</v>
      </c>
      <c r="BI141" s="24">
        <f t="shared" si="32"/>
        <v>32091.800296429967</v>
      </c>
      <c r="BJ141" s="24">
        <f t="shared" si="32"/>
        <v>32091.800296429967</v>
      </c>
      <c r="BK141" s="24">
        <f t="shared" si="32"/>
        <v>32091.800296429967</v>
      </c>
      <c r="BL141" s="24">
        <f t="shared" si="32"/>
        <v>32091.800296429967</v>
      </c>
      <c r="BM141" s="24">
        <f t="shared" si="32"/>
        <v>32091.800296429967</v>
      </c>
      <c r="BN141" s="24">
        <f t="shared" si="32"/>
        <v>32091.800296429967</v>
      </c>
      <c r="BO141" s="24"/>
      <c r="BP141" s="4"/>
      <c r="BQ141" s="42">
        <f ca="1" t="shared" si="35"/>
        <v>1.0015335784128658</v>
      </c>
      <c r="BR141" s="4"/>
      <c r="BS141" s="2">
        <v>6</v>
      </c>
      <c r="BT141" s="25">
        <f ca="1" t="shared" si="33"/>
        <v>31981</v>
      </c>
      <c r="BU141" s="2"/>
    </row>
    <row r="142" spans="3:73" ht="12.75">
      <c r="C142" s="1" t="s">
        <v>8</v>
      </c>
      <c r="D142" s="3">
        <f t="shared" si="36"/>
        <v>7</v>
      </c>
      <c r="E142" s="4">
        <v>36280</v>
      </c>
      <c r="F142" s="4">
        <v>36846</v>
      </c>
      <c r="G142" s="4">
        <v>35003</v>
      </c>
      <c r="H142" s="4">
        <v>34921</v>
      </c>
      <c r="I142" s="4">
        <v>35447</v>
      </c>
      <c r="J142" s="4">
        <v>31808</v>
      </c>
      <c r="K142" s="4">
        <v>30343</v>
      </c>
      <c r="L142" s="4">
        <v>30379</v>
      </c>
      <c r="M142" s="4">
        <v>29185</v>
      </c>
      <c r="N142" s="4">
        <v>28350</v>
      </c>
      <c r="O142" s="4">
        <v>26431</v>
      </c>
      <c r="P142" s="4">
        <v>26125</v>
      </c>
      <c r="Q142" s="4">
        <v>25434</v>
      </c>
      <c r="R142" s="4">
        <v>25945</v>
      </c>
      <c r="S142" s="4">
        <v>27037</v>
      </c>
      <c r="T142" s="4">
        <v>27574</v>
      </c>
      <c r="U142" s="4">
        <v>27802</v>
      </c>
      <c r="V142" s="4">
        <v>29377</v>
      </c>
      <c r="W142" s="4">
        <v>30832</v>
      </c>
      <c r="X142" s="4">
        <v>31863</v>
      </c>
      <c r="Y142" s="4">
        <v>32284</v>
      </c>
      <c r="Z142" s="4">
        <v>33762</v>
      </c>
      <c r="AA142" s="4">
        <v>33682</v>
      </c>
      <c r="AB142" s="4">
        <v>35001</v>
      </c>
      <c r="AC142" s="4">
        <v>34800</v>
      </c>
      <c r="AD142" s="4">
        <v>33643</v>
      </c>
      <c r="AE142" s="4">
        <v>33486</v>
      </c>
      <c r="AF142" s="4">
        <v>32730</v>
      </c>
      <c r="AG142" s="4">
        <v>32728</v>
      </c>
      <c r="AH142" s="54">
        <v>33088</v>
      </c>
      <c r="AI142" s="54">
        <v>32289</v>
      </c>
      <c r="AJ142" s="62">
        <v>31568</v>
      </c>
      <c r="AK142" s="24">
        <f t="shared" si="32"/>
        <v>32035.78095959777</v>
      </c>
      <c r="AL142" s="24">
        <f t="shared" si="32"/>
        <v>32185.23525445151</v>
      </c>
      <c r="AM142" s="24">
        <f t="shared" si="32"/>
        <v>32275.21100436873</v>
      </c>
      <c r="AN142" s="24">
        <f t="shared" si="32"/>
        <v>32445.9825546145</v>
      </c>
      <c r="AO142" s="24">
        <f t="shared" si="32"/>
        <v>32166.636270523373</v>
      </c>
      <c r="AP142" s="24">
        <f t="shared" si="32"/>
        <v>32492.023167851454</v>
      </c>
      <c r="AQ142" s="24">
        <f t="shared" si="32"/>
        <v>31500.22892642933</v>
      </c>
      <c r="AR142" s="24">
        <f t="shared" si="32"/>
        <v>32146.771048296967</v>
      </c>
      <c r="AS142" s="24">
        <f t="shared" si="32"/>
        <v>32146.771048296967</v>
      </c>
      <c r="AT142" s="24">
        <f t="shared" si="32"/>
        <v>32146.771048296967</v>
      </c>
      <c r="AU142" s="24">
        <f t="shared" si="32"/>
        <v>32146.771048296967</v>
      </c>
      <c r="AV142" s="24">
        <f t="shared" si="32"/>
        <v>32146.771048296967</v>
      </c>
      <c r="AW142" s="24">
        <f t="shared" si="32"/>
        <v>32146.771048296967</v>
      </c>
      <c r="AX142" s="24">
        <f t="shared" si="32"/>
        <v>32146.771048296967</v>
      </c>
      <c r="AY142" s="24">
        <f t="shared" si="32"/>
        <v>32146.771048296967</v>
      </c>
      <c r="AZ142" s="24">
        <f t="shared" si="32"/>
        <v>32146.771048296967</v>
      </c>
      <c r="BA142" s="24">
        <f t="shared" si="32"/>
        <v>32146.771048296967</v>
      </c>
      <c r="BB142" s="24">
        <f t="shared" si="32"/>
        <v>32146.771048296967</v>
      </c>
      <c r="BC142" s="24">
        <f t="shared" si="32"/>
        <v>32146.771048296967</v>
      </c>
      <c r="BD142" s="24">
        <f t="shared" si="32"/>
        <v>32146.771048296967</v>
      </c>
      <c r="BE142" s="24">
        <f t="shared" si="32"/>
        <v>32146.771048296967</v>
      </c>
      <c r="BF142" s="24">
        <f t="shared" si="32"/>
        <v>32146.771048296967</v>
      </c>
      <c r="BG142" s="24">
        <f t="shared" si="32"/>
        <v>32146.771048296967</v>
      </c>
      <c r="BH142" s="24">
        <f t="shared" si="32"/>
        <v>32146.771048296967</v>
      </c>
      <c r="BI142" s="24">
        <f t="shared" si="32"/>
        <v>32146.771048296967</v>
      </c>
      <c r="BJ142" s="24">
        <f t="shared" si="32"/>
        <v>32146.771048296967</v>
      </c>
      <c r="BK142" s="24">
        <f t="shared" si="32"/>
        <v>32146.771048296967</v>
      </c>
      <c r="BL142" s="24">
        <f t="shared" si="32"/>
        <v>32146.771048296967</v>
      </c>
      <c r="BM142" s="24">
        <f t="shared" si="32"/>
        <v>32146.771048296967</v>
      </c>
      <c r="BN142" s="24">
        <f t="shared" si="32"/>
        <v>32146.771048296967</v>
      </c>
      <c r="BO142" s="24"/>
      <c r="BP142" s="4"/>
      <c r="BQ142" s="42">
        <f ca="1" t="shared" si="35"/>
        <v>1.0017129220348886</v>
      </c>
      <c r="BR142" s="4"/>
      <c r="BS142" s="2">
        <v>7</v>
      </c>
      <c r="BT142" s="25">
        <f ca="1" t="shared" si="33"/>
        <v>31568</v>
      </c>
      <c r="BU142" s="2"/>
    </row>
    <row r="143" spans="3:73" ht="12.75">
      <c r="C143" s="1" t="s">
        <v>9</v>
      </c>
      <c r="D143" s="3">
        <f t="shared" si="36"/>
        <v>8</v>
      </c>
      <c r="E143" s="4">
        <v>34526</v>
      </c>
      <c r="F143" s="4">
        <v>36330</v>
      </c>
      <c r="G143" s="4">
        <v>36845</v>
      </c>
      <c r="H143" s="4">
        <v>34980</v>
      </c>
      <c r="I143" s="4">
        <v>34877</v>
      </c>
      <c r="J143" s="4">
        <v>35407</v>
      </c>
      <c r="K143" s="4">
        <v>31784</v>
      </c>
      <c r="L143" s="4">
        <v>30387</v>
      </c>
      <c r="M143" s="4">
        <v>30444</v>
      </c>
      <c r="N143" s="4">
        <v>29264</v>
      </c>
      <c r="O143" s="4">
        <v>28377</v>
      </c>
      <c r="P143" s="4">
        <v>26492</v>
      </c>
      <c r="Q143" s="4">
        <v>26186</v>
      </c>
      <c r="R143" s="4">
        <v>25536</v>
      </c>
      <c r="S143" s="4">
        <v>26017</v>
      </c>
      <c r="T143" s="4">
        <v>27098</v>
      </c>
      <c r="U143" s="4">
        <v>27634</v>
      </c>
      <c r="V143" s="4">
        <v>28090</v>
      </c>
      <c r="W143" s="4">
        <v>29542</v>
      </c>
      <c r="X143" s="4">
        <v>30926</v>
      </c>
      <c r="Y143" s="4">
        <v>31951</v>
      </c>
      <c r="Z143" s="4">
        <v>32343</v>
      </c>
      <c r="AA143" s="4">
        <v>33848</v>
      </c>
      <c r="AB143" s="4">
        <v>33766</v>
      </c>
      <c r="AC143" s="4">
        <v>35075</v>
      </c>
      <c r="AD143" s="4">
        <v>34850</v>
      </c>
      <c r="AE143" s="4">
        <v>33722</v>
      </c>
      <c r="AF143" s="4">
        <v>33471</v>
      </c>
      <c r="AG143" s="4">
        <v>32715</v>
      </c>
      <c r="AH143" s="54">
        <v>32765</v>
      </c>
      <c r="AI143" s="54">
        <v>33132</v>
      </c>
      <c r="AJ143" s="62">
        <v>32305</v>
      </c>
      <c r="AK143" s="24">
        <f t="shared" si="32"/>
        <v>31599.10334490918</v>
      </c>
      <c r="AL143" s="24">
        <f t="shared" si="32"/>
        <v>32067.34520011416</v>
      </c>
      <c r="AM143" s="24">
        <f t="shared" si="32"/>
        <v>32216.946749418003</v>
      </c>
      <c r="AN143" s="24">
        <f t="shared" si="32"/>
        <v>32307.01115071584</v>
      </c>
      <c r="AO143" s="24">
        <f t="shared" si="32"/>
        <v>32477.950958894577</v>
      </c>
      <c r="AP143" s="24">
        <f t="shared" si="32"/>
        <v>32198.329440267742</v>
      </c>
      <c r="AQ143" s="24">
        <f t="shared" si="32"/>
        <v>32524.03693506467</v>
      </c>
      <c r="AR143" s="24">
        <f t="shared" si="32"/>
        <v>31531.265497799606</v>
      </c>
      <c r="AS143" s="24">
        <f t="shared" si="32"/>
        <v>32178.4446452189</v>
      </c>
      <c r="AT143" s="24">
        <f t="shared" si="32"/>
        <v>32178.4446452189</v>
      </c>
      <c r="AU143" s="24">
        <f t="shared" si="32"/>
        <v>32178.4446452189</v>
      </c>
      <c r="AV143" s="24">
        <f t="shared" si="32"/>
        <v>32178.4446452189</v>
      </c>
      <c r="AW143" s="24">
        <f t="shared" si="32"/>
        <v>32178.4446452189</v>
      </c>
      <c r="AX143" s="24">
        <f t="shared" si="32"/>
        <v>32178.4446452189</v>
      </c>
      <c r="AY143" s="24">
        <f t="shared" si="32"/>
        <v>32178.4446452189</v>
      </c>
      <c r="AZ143" s="24">
        <f t="shared" si="32"/>
        <v>32178.4446452189</v>
      </c>
      <c r="BA143" s="24">
        <f t="shared" si="32"/>
        <v>32178.4446452189</v>
      </c>
      <c r="BB143" s="24">
        <f t="shared" si="32"/>
        <v>32178.4446452189</v>
      </c>
      <c r="BC143" s="24">
        <f t="shared" si="32"/>
        <v>32178.4446452189</v>
      </c>
      <c r="BD143" s="24">
        <f t="shared" si="32"/>
        <v>32178.4446452189</v>
      </c>
      <c r="BE143" s="24">
        <f t="shared" si="32"/>
        <v>32178.4446452189</v>
      </c>
      <c r="BF143" s="24">
        <f t="shared" si="32"/>
        <v>32178.4446452189</v>
      </c>
      <c r="BG143" s="24">
        <f t="shared" si="32"/>
        <v>32178.4446452189</v>
      </c>
      <c r="BH143" s="24">
        <f t="shared" si="32"/>
        <v>32178.4446452189</v>
      </c>
      <c r="BI143" s="24">
        <f t="shared" si="32"/>
        <v>32178.4446452189</v>
      </c>
      <c r="BJ143" s="24">
        <f t="shared" si="32"/>
        <v>32178.4446452189</v>
      </c>
      <c r="BK143" s="24">
        <f t="shared" si="32"/>
        <v>32178.4446452189</v>
      </c>
      <c r="BL143" s="24">
        <f t="shared" si="32"/>
        <v>32178.4446452189</v>
      </c>
      <c r="BM143" s="24">
        <f>BL142*$BQ143</f>
        <v>32178.4446452189</v>
      </c>
      <c r="BN143" s="24">
        <f>BM142*$BQ143</f>
        <v>32178.4446452189</v>
      </c>
      <c r="BO143" s="24"/>
      <c r="BP143" s="4"/>
      <c r="BQ143" s="42">
        <f ca="1" t="shared" si="35"/>
        <v>1.0009852808194748</v>
      </c>
      <c r="BR143" s="4"/>
      <c r="BS143" s="2">
        <v>8</v>
      </c>
      <c r="BT143" s="25">
        <f ca="1" t="shared" si="33"/>
        <v>32305</v>
      </c>
      <c r="BU143" s="2"/>
    </row>
    <row r="144" spans="3:73" ht="12.75">
      <c r="C144" s="1" t="s">
        <v>10</v>
      </c>
      <c r="D144" s="3">
        <f t="shared" si="36"/>
        <v>9</v>
      </c>
      <c r="E144" s="4">
        <v>34449</v>
      </c>
      <c r="F144" s="4">
        <v>34598</v>
      </c>
      <c r="G144" s="4">
        <v>36348</v>
      </c>
      <c r="H144" s="4">
        <v>36807</v>
      </c>
      <c r="I144" s="4">
        <v>34956</v>
      </c>
      <c r="J144" s="4">
        <v>34853</v>
      </c>
      <c r="K144" s="4">
        <v>35453</v>
      </c>
      <c r="L144" s="4">
        <v>31853</v>
      </c>
      <c r="M144" s="4">
        <v>30430</v>
      </c>
      <c r="N144" s="4">
        <v>30510</v>
      </c>
      <c r="O144" s="4">
        <v>29257</v>
      </c>
      <c r="P144" s="4">
        <v>28423</v>
      </c>
      <c r="Q144" s="4">
        <v>26593</v>
      </c>
      <c r="R144" s="4">
        <v>26277</v>
      </c>
      <c r="S144" s="4">
        <v>25613</v>
      </c>
      <c r="T144" s="4">
        <v>26090</v>
      </c>
      <c r="U144" s="4">
        <v>27159</v>
      </c>
      <c r="V144" s="4">
        <v>27885</v>
      </c>
      <c r="W144" s="4">
        <v>28236</v>
      </c>
      <c r="X144" s="4">
        <v>29645</v>
      </c>
      <c r="Y144" s="4">
        <v>31004</v>
      </c>
      <c r="Z144" s="4">
        <v>32010</v>
      </c>
      <c r="AA144" s="4">
        <v>32469</v>
      </c>
      <c r="AB144" s="4">
        <v>33979</v>
      </c>
      <c r="AC144" s="4">
        <v>33860</v>
      </c>
      <c r="AD144" s="4">
        <v>35151</v>
      </c>
      <c r="AE144" s="4">
        <v>34856</v>
      </c>
      <c r="AF144" s="4">
        <v>33691</v>
      </c>
      <c r="AG144" s="4">
        <v>33458</v>
      </c>
      <c r="AH144" s="54">
        <v>32749</v>
      </c>
      <c r="AI144" s="54">
        <v>32849</v>
      </c>
      <c r="AJ144" s="62">
        <v>33188</v>
      </c>
      <c r="AK144" s="24">
        <f aca="true" t="shared" si="37" ref="AJ144:AU157">AJ143*$BQ144</f>
        <v>32361.998928616813</v>
      </c>
      <c r="AL144" s="24">
        <f t="shared" si="37"/>
        <v>31654.856789760186</v>
      </c>
      <c r="AM144" s="24">
        <f t="shared" si="37"/>
        <v>32123.924810700508</v>
      </c>
      <c r="AN144" s="24">
        <f t="shared" si="37"/>
        <v>32273.790316915965</v>
      </c>
      <c r="AO144" s="24">
        <f t="shared" si="37"/>
        <v>32364.01362780614</v>
      </c>
      <c r="AP144" s="24">
        <f t="shared" si="37"/>
        <v>32535.255042111614</v>
      </c>
      <c r="AQ144" s="24">
        <f t="shared" si="37"/>
        <v>32255.140159393155</v>
      </c>
      <c r="AR144" s="24">
        <f t="shared" si="37"/>
        <v>32581.42233235897</v>
      </c>
      <c r="AS144" s="24">
        <f t="shared" si="37"/>
        <v>31586.899249581274</v>
      </c>
      <c r="AT144" s="24">
        <f t="shared" si="37"/>
        <v>32235.220279620164</v>
      </c>
      <c r="AU144" s="24">
        <f t="shared" si="37"/>
        <v>32235.220279620164</v>
      </c>
      <c r="AV144" s="24">
        <f aca="true" t="shared" si="38" ref="AV144:BN157">AU143*$BQ144</f>
        <v>32235.220279620164</v>
      </c>
      <c r="AW144" s="24">
        <f t="shared" si="38"/>
        <v>32235.220279620164</v>
      </c>
      <c r="AX144" s="24">
        <f t="shared" si="38"/>
        <v>32235.220279620164</v>
      </c>
      <c r="AY144" s="24">
        <f t="shared" si="38"/>
        <v>32235.220279620164</v>
      </c>
      <c r="AZ144" s="24">
        <f t="shared" si="38"/>
        <v>32235.220279620164</v>
      </c>
      <c r="BA144" s="24">
        <f t="shared" si="38"/>
        <v>32235.220279620164</v>
      </c>
      <c r="BB144" s="24">
        <f t="shared" si="38"/>
        <v>32235.220279620164</v>
      </c>
      <c r="BC144" s="24">
        <f t="shared" si="38"/>
        <v>32235.220279620164</v>
      </c>
      <c r="BD144" s="24">
        <f t="shared" si="38"/>
        <v>32235.220279620164</v>
      </c>
      <c r="BE144" s="24">
        <f t="shared" si="38"/>
        <v>32235.220279620164</v>
      </c>
      <c r="BF144" s="24">
        <f t="shared" si="38"/>
        <v>32235.220279620164</v>
      </c>
      <c r="BG144" s="24">
        <f t="shared" si="38"/>
        <v>32235.220279620164</v>
      </c>
      <c r="BH144" s="24">
        <f t="shared" si="38"/>
        <v>32235.220279620164</v>
      </c>
      <c r="BI144" s="24">
        <f t="shared" si="38"/>
        <v>32235.220279620164</v>
      </c>
      <c r="BJ144" s="24">
        <f t="shared" si="38"/>
        <v>32235.220279620164</v>
      </c>
      <c r="BK144" s="24">
        <f t="shared" si="38"/>
        <v>32235.220279620164</v>
      </c>
      <c r="BL144" s="24">
        <f t="shared" si="38"/>
        <v>32235.220279620164</v>
      </c>
      <c r="BM144" s="24">
        <f t="shared" si="38"/>
        <v>32235.220279620164</v>
      </c>
      <c r="BN144" s="24">
        <f t="shared" si="38"/>
        <v>32235.220279620164</v>
      </c>
      <c r="BO144" s="24"/>
      <c r="BP144" s="4"/>
      <c r="BQ144" s="42">
        <f ca="1" t="shared" si="35"/>
        <v>1.001764399585724</v>
      </c>
      <c r="BR144" s="4"/>
      <c r="BS144" s="2">
        <v>9</v>
      </c>
      <c r="BT144" s="25">
        <f ca="1" t="shared" si="33"/>
        <v>33188</v>
      </c>
      <c r="BU144" s="2"/>
    </row>
    <row r="145" spans="3:73" ht="12.75">
      <c r="C145" s="1" t="s">
        <v>11</v>
      </c>
      <c r="D145" s="3">
        <f t="shared" si="36"/>
        <v>10</v>
      </c>
      <c r="E145" s="4">
        <v>35801</v>
      </c>
      <c r="F145" s="4">
        <v>34495</v>
      </c>
      <c r="G145" s="4">
        <v>34621</v>
      </c>
      <c r="H145" s="4">
        <v>36340</v>
      </c>
      <c r="I145" s="4">
        <v>36809</v>
      </c>
      <c r="J145" s="4">
        <v>34951</v>
      </c>
      <c r="K145" s="4">
        <v>34867</v>
      </c>
      <c r="L145" s="4">
        <v>35470</v>
      </c>
      <c r="M145" s="4">
        <v>31923</v>
      </c>
      <c r="N145" s="4">
        <v>30491</v>
      </c>
      <c r="O145" s="4">
        <v>30567</v>
      </c>
      <c r="P145" s="4">
        <v>29292</v>
      </c>
      <c r="Q145" s="4">
        <v>28496</v>
      </c>
      <c r="R145" s="4">
        <v>26658</v>
      </c>
      <c r="S145" s="4">
        <v>26358</v>
      </c>
      <c r="T145" s="4">
        <v>25669</v>
      </c>
      <c r="U145" s="4">
        <v>26176</v>
      </c>
      <c r="V145" s="4">
        <v>27433</v>
      </c>
      <c r="W145" s="4">
        <v>28100</v>
      </c>
      <c r="X145" s="4">
        <v>28299</v>
      </c>
      <c r="Y145" s="4">
        <v>29756</v>
      </c>
      <c r="Z145" s="4">
        <v>31093</v>
      </c>
      <c r="AA145" s="4">
        <v>32125</v>
      </c>
      <c r="AB145" s="4">
        <v>32574</v>
      </c>
      <c r="AC145" s="4">
        <v>34040</v>
      </c>
      <c r="AD145" s="4">
        <v>33908</v>
      </c>
      <c r="AE145" s="4">
        <v>35178</v>
      </c>
      <c r="AF145" s="4">
        <v>34823</v>
      </c>
      <c r="AG145" s="4">
        <v>33675</v>
      </c>
      <c r="AH145" s="54">
        <v>33495</v>
      </c>
      <c r="AI145" s="54">
        <v>32821</v>
      </c>
      <c r="AJ145" s="62">
        <v>32922</v>
      </c>
      <c r="AK145" s="24">
        <f t="shared" si="37"/>
        <v>33249.139977403196</v>
      </c>
      <c r="AL145" s="24">
        <f t="shared" si="37"/>
        <v>32421.617220867563</v>
      </c>
      <c r="AM145" s="24">
        <f t="shared" si="37"/>
        <v>31713.172362522248</v>
      </c>
      <c r="AN145" s="24">
        <f t="shared" si="37"/>
        <v>32183.10451532351</v>
      </c>
      <c r="AO145" s="24">
        <f t="shared" si="37"/>
        <v>32333.246108487972</v>
      </c>
      <c r="AP145" s="24">
        <f t="shared" si="37"/>
        <v>32423.6356315991</v>
      </c>
      <c r="AQ145" s="24">
        <f t="shared" si="37"/>
        <v>32595.19251222376</v>
      </c>
      <c r="AR145" s="24">
        <f t="shared" si="37"/>
        <v>32314.561593058403</v>
      </c>
      <c r="AS145" s="24">
        <f t="shared" si="37"/>
        <v>32641.444853305227</v>
      </c>
      <c r="AT145" s="24">
        <f t="shared" si="37"/>
        <v>31645.08962882547</v>
      </c>
      <c r="AU145" s="24">
        <f t="shared" si="37"/>
        <v>32294.605016256388</v>
      </c>
      <c r="AV145" s="24">
        <f t="shared" si="38"/>
        <v>32294.605016256388</v>
      </c>
      <c r="AW145" s="24">
        <f t="shared" si="38"/>
        <v>32294.605016256388</v>
      </c>
      <c r="AX145" s="24">
        <f t="shared" si="38"/>
        <v>32294.605016256388</v>
      </c>
      <c r="AY145" s="24">
        <f t="shared" si="38"/>
        <v>32294.605016256388</v>
      </c>
      <c r="AZ145" s="24">
        <f t="shared" si="38"/>
        <v>32294.605016256388</v>
      </c>
      <c r="BA145" s="24">
        <f t="shared" si="38"/>
        <v>32294.605016256388</v>
      </c>
      <c r="BB145" s="24">
        <f t="shared" si="38"/>
        <v>32294.605016256388</v>
      </c>
      <c r="BC145" s="24">
        <f t="shared" si="38"/>
        <v>32294.605016256388</v>
      </c>
      <c r="BD145" s="24">
        <f t="shared" si="38"/>
        <v>32294.605016256388</v>
      </c>
      <c r="BE145" s="24">
        <f t="shared" si="38"/>
        <v>32294.605016256388</v>
      </c>
      <c r="BF145" s="24">
        <f t="shared" si="38"/>
        <v>32294.605016256388</v>
      </c>
      <c r="BG145" s="24">
        <f t="shared" si="38"/>
        <v>32294.605016256388</v>
      </c>
      <c r="BH145" s="24">
        <f t="shared" si="38"/>
        <v>32294.605016256388</v>
      </c>
      <c r="BI145" s="24">
        <f t="shared" si="38"/>
        <v>32294.605016256388</v>
      </c>
      <c r="BJ145" s="24">
        <f t="shared" si="38"/>
        <v>32294.605016256388</v>
      </c>
      <c r="BK145" s="24">
        <f t="shared" si="38"/>
        <v>32294.605016256388</v>
      </c>
      <c r="BL145" s="24">
        <f t="shared" si="38"/>
        <v>32294.605016256388</v>
      </c>
      <c r="BM145" s="24">
        <f t="shared" si="38"/>
        <v>32294.605016256388</v>
      </c>
      <c r="BN145" s="24">
        <f t="shared" si="38"/>
        <v>32294.605016256388</v>
      </c>
      <c r="BO145" s="24"/>
      <c r="BP145" s="4"/>
      <c r="BQ145" s="42">
        <f ca="1" t="shared" si="35"/>
        <v>1.0018422314512232</v>
      </c>
      <c r="BR145" s="4"/>
      <c r="BS145" s="2">
        <v>10</v>
      </c>
      <c r="BT145" s="25">
        <f ca="1" t="shared" si="33"/>
        <v>32922</v>
      </c>
      <c r="BU145" s="2"/>
    </row>
    <row r="146" spans="3:73" ht="12.75">
      <c r="C146" s="1" t="s">
        <v>12</v>
      </c>
      <c r="D146" s="3">
        <f t="shared" si="36"/>
        <v>11</v>
      </c>
      <c r="E146" s="4">
        <v>39310</v>
      </c>
      <c r="F146" s="4">
        <v>35859</v>
      </c>
      <c r="G146" s="4">
        <v>34494</v>
      </c>
      <c r="H146" s="4">
        <v>34627</v>
      </c>
      <c r="I146" s="4">
        <v>36342</v>
      </c>
      <c r="J146" s="4">
        <v>36822</v>
      </c>
      <c r="K146" s="4">
        <v>34976</v>
      </c>
      <c r="L146" s="4">
        <v>34879</v>
      </c>
      <c r="M146" s="4">
        <v>35525</v>
      </c>
      <c r="N146" s="4">
        <v>31959</v>
      </c>
      <c r="O146" s="4">
        <v>30538</v>
      </c>
      <c r="P146" s="4">
        <v>30615</v>
      </c>
      <c r="Q146" s="4">
        <v>29370</v>
      </c>
      <c r="R146" s="4">
        <v>28597</v>
      </c>
      <c r="S146" s="4">
        <v>26743</v>
      </c>
      <c r="T146" s="4">
        <v>26427</v>
      </c>
      <c r="U146" s="4">
        <v>25731</v>
      </c>
      <c r="V146" s="4">
        <v>26436</v>
      </c>
      <c r="W146" s="4">
        <v>27570</v>
      </c>
      <c r="X146" s="4">
        <v>28160</v>
      </c>
      <c r="Y146" s="4">
        <v>28391</v>
      </c>
      <c r="Z146" s="4">
        <v>29824</v>
      </c>
      <c r="AA146" s="4">
        <v>31199</v>
      </c>
      <c r="AB146" s="4">
        <v>32257</v>
      </c>
      <c r="AC146" s="4">
        <v>32666</v>
      </c>
      <c r="AD146" s="4">
        <v>34097</v>
      </c>
      <c r="AE146" s="4">
        <v>33953</v>
      </c>
      <c r="AF146" s="4">
        <v>35166</v>
      </c>
      <c r="AG146" s="4">
        <v>34849</v>
      </c>
      <c r="AH146" s="54">
        <v>33737</v>
      </c>
      <c r="AI146" s="54">
        <v>33605</v>
      </c>
      <c r="AJ146" s="62">
        <v>32890</v>
      </c>
      <c r="AK146" s="24">
        <f t="shared" si="37"/>
        <v>33001.31473015248</v>
      </c>
      <c r="AL146" s="24">
        <f t="shared" si="37"/>
        <v>33329.24284372693</v>
      </c>
      <c r="AM146" s="24">
        <f t="shared" si="37"/>
        <v>32499.726443301806</v>
      </c>
      <c r="AN146" s="24">
        <f t="shared" si="37"/>
        <v>31789.574820095077</v>
      </c>
      <c r="AO146" s="24">
        <f t="shared" si="37"/>
        <v>32260.639119846383</v>
      </c>
      <c r="AP146" s="24">
        <f t="shared" si="37"/>
        <v>32411.14242979435</v>
      </c>
      <c r="AQ146" s="24">
        <f t="shared" si="37"/>
        <v>32501.749716730097</v>
      </c>
      <c r="AR146" s="24">
        <f t="shared" si="37"/>
        <v>32673.719907229384</v>
      </c>
      <c r="AS146" s="24">
        <f t="shared" si="37"/>
        <v>32392.412900170642</v>
      </c>
      <c r="AT146" s="24">
        <f t="shared" si="37"/>
        <v>32720.08367811317</v>
      </c>
      <c r="AU146" s="24">
        <f t="shared" si="37"/>
        <v>31721.328063445522</v>
      </c>
      <c r="AV146" s="24">
        <f t="shared" si="38"/>
        <v>32372.40824456103</v>
      </c>
      <c r="AW146" s="24">
        <f t="shared" si="38"/>
        <v>32372.40824456103</v>
      </c>
      <c r="AX146" s="24">
        <f t="shared" si="38"/>
        <v>32372.40824456103</v>
      </c>
      <c r="AY146" s="24">
        <f t="shared" si="38"/>
        <v>32372.40824456103</v>
      </c>
      <c r="AZ146" s="24">
        <f t="shared" si="38"/>
        <v>32372.40824456103</v>
      </c>
      <c r="BA146" s="24">
        <f t="shared" si="38"/>
        <v>32372.40824456103</v>
      </c>
      <c r="BB146" s="24">
        <f t="shared" si="38"/>
        <v>32372.40824456103</v>
      </c>
      <c r="BC146" s="24">
        <f t="shared" si="38"/>
        <v>32372.40824456103</v>
      </c>
      <c r="BD146" s="24">
        <f t="shared" si="38"/>
        <v>32372.40824456103</v>
      </c>
      <c r="BE146" s="24">
        <f t="shared" si="38"/>
        <v>32372.40824456103</v>
      </c>
      <c r="BF146" s="24">
        <f t="shared" si="38"/>
        <v>32372.40824456103</v>
      </c>
      <c r="BG146" s="24">
        <f t="shared" si="38"/>
        <v>32372.40824456103</v>
      </c>
      <c r="BH146" s="24">
        <f t="shared" si="38"/>
        <v>32372.40824456103</v>
      </c>
      <c r="BI146" s="24">
        <f t="shared" si="38"/>
        <v>32372.40824456103</v>
      </c>
      <c r="BJ146" s="24">
        <f t="shared" si="38"/>
        <v>32372.40824456103</v>
      </c>
      <c r="BK146" s="24">
        <f t="shared" si="38"/>
        <v>32372.40824456103</v>
      </c>
      <c r="BL146" s="24">
        <f t="shared" si="38"/>
        <v>32372.40824456103</v>
      </c>
      <c r="BM146" s="24">
        <f t="shared" si="38"/>
        <v>32372.40824456103</v>
      </c>
      <c r="BN146" s="24">
        <f t="shared" si="38"/>
        <v>32372.40824456103</v>
      </c>
      <c r="BO146" s="24"/>
      <c r="BP146" s="4"/>
      <c r="BQ146" s="42">
        <f ca="1" t="shared" si="35"/>
        <v>1.002409171075648</v>
      </c>
      <c r="BR146" s="4"/>
      <c r="BS146" s="2">
        <v>11</v>
      </c>
      <c r="BT146" s="25">
        <f ca="1" t="shared" si="33"/>
        <v>32890</v>
      </c>
      <c r="BU146" s="2"/>
    </row>
    <row r="147" spans="3:73" ht="12.75">
      <c r="C147" s="1" t="s">
        <v>13</v>
      </c>
      <c r="D147" s="3">
        <f t="shared" si="36"/>
        <v>12</v>
      </c>
      <c r="E147" s="4">
        <v>42440</v>
      </c>
      <c r="F147" s="4">
        <v>39380</v>
      </c>
      <c r="G147" s="4">
        <v>35887</v>
      </c>
      <c r="H147" s="4">
        <v>34494</v>
      </c>
      <c r="I147" s="4">
        <v>34630</v>
      </c>
      <c r="J147" s="4">
        <v>36353</v>
      </c>
      <c r="K147" s="4">
        <v>36835</v>
      </c>
      <c r="L147" s="4">
        <v>35016</v>
      </c>
      <c r="M147" s="4">
        <v>34936</v>
      </c>
      <c r="N147" s="4">
        <v>35600</v>
      </c>
      <c r="O147" s="4">
        <v>31990</v>
      </c>
      <c r="P147" s="4">
        <v>30593</v>
      </c>
      <c r="Q147" s="4">
        <v>30679</v>
      </c>
      <c r="R147" s="4">
        <v>29470</v>
      </c>
      <c r="S147" s="4">
        <v>28705</v>
      </c>
      <c r="T147" s="4">
        <v>26838</v>
      </c>
      <c r="U147" s="4">
        <v>26492</v>
      </c>
      <c r="V147" s="4">
        <v>25968</v>
      </c>
      <c r="W147" s="4">
        <v>26568</v>
      </c>
      <c r="X147" s="4">
        <v>27646</v>
      </c>
      <c r="Y147" s="4">
        <v>28252</v>
      </c>
      <c r="Z147" s="4">
        <v>28434</v>
      </c>
      <c r="AA147" s="4">
        <v>29920</v>
      </c>
      <c r="AB147" s="4">
        <v>31326</v>
      </c>
      <c r="AC147" s="4">
        <v>32384</v>
      </c>
      <c r="AD147" s="4">
        <v>32737</v>
      </c>
      <c r="AE147" s="4">
        <v>34111</v>
      </c>
      <c r="AF147" s="4">
        <v>33956</v>
      </c>
      <c r="AG147" s="4">
        <v>35223</v>
      </c>
      <c r="AH147" s="54">
        <v>34853</v>
      </c>
      <c r="AI147" s="54">
        <v>33779</v>
      </c>
      <c r="AJ147" s="62">
        <v>33630</v>
      </c>
      <c r="AK147" s="24">
        <f t="shared" si="37"/>
        <v>32913.06292623223</v>
      </c>
      <c r="AL147" s="24">
        <f t="shared" si="37"/>
        <v>33024.45571182437</v>
      </c>
      <c r="AM147" s="24">
        <f t="shared" si="37"/>
        <v>33352.61377316083</v>
      </c>
      <c r="AN147" s="24">
        <f t="shared" si="37"/>
        <v>32522.51570427869</v>
      </c>
      <c r="AO147" s="24">
        <f t="shared" si="37"/>
        <v>31811.866112859745</v>
      </c>
      <c r="AP147" s="24">
        <f t="shared" si="37"/>
        <v>32283.26072946103</v>
      </c>
      <c r="AQ147" s="24">
        <f t="shared" si="37"/>
        <v>32433.869574426782</v>
      </c>
      <c r="AR147" s="24">
        <f t="shared" si="37"/>
        <v>32524.540396454497</v>
      </c>
      <c r="AS147" s="24">
        <f t="shared" si="37"/>
        <v>32696.631174847298</v>
      </c>
      <c r="AT147" s="24">
        <f t="shared" si="37"/>
        <v>32415.12691139596</v>
      </c>
      <c r="AU147" s="24">
        <f t="shared" si="37"/>
        <v>32743.027456653177</v>
      </c>
      <c r="AV147" s="24">
        <f t="shared" si="38"/>
        <v>31743.571500633596</v>
      </c>
      <c r="AW147" s="24">
        <f t="shared" si="38"/>
        <v>32395.108228243123</v>
      </c>
      <c r="AX147" s="24">
        <f t="shared" si="38"/>
        <v>32395.108228243123</v>
      </c>
      <c r="AY147" s="24">
        <f t="shared" si="38"/>
        <v>32395.108228243123</v>
      </c>
      <c r="AZ147" s="24">
        <f t="shared" si="38"/>
        <v>32395.108228243123</v>
      </c>
      <c r="BA147" s="24">
        <f t="shared" si="38"/>
        <v>32395.108228243123</v>
      </c>
      <c r="BB147" s="24">
        <f t="shared" si="38"/>
        <v>32395.108228243123</v>
      </c>
      <c r="BC147" s="24">
        <f t="shared" si="38"/>
        <v>32395.108228243123</v>
      </c>
      <c r="BD147" s="24">
        <f t="shared" si="38"/>
        <v>32395.108228243123</v>
      </c>
      <c r="BE147" s="24">
        <f t="shared" si="38"/>
        <v>32395.108228243123</v>
      </c>
      <c r="BF147" s="24">
        <f t="shared" si="38"/>
        <v>32395.108228243123</v>
      </c>
      <c r="BG147" s="24">
        <f t="shared" si="38"/>
        <v>32395.108228243123</v>
      </c>
      <c r="BH147" s="24">
        <f t="shared" si="38"/>
        <v>32395.108228243123</v>
      </c>
      <c r="BI147" s="24">
        <f t="shared" si="38"/>
        <v>32395.108228243123</v>
      </c>
      <c r="BJ147" s="24">
        <f t="shared" si="38"/>
        <v>32395.108228243123</v>
      </c>
      <c r="BK147" s="24">
        <f t="shared" si="38"/>
        <v>32395.108228243123</v>
      </c>
      <c r="BL147" s="24">
        <f t="shared" si="38"/>
        <v>32395.108228243123</v>
      </c>
      <c r="BM147" s="24">
        <f t="shared" si="38"/>
        <v>32395.108228243123</v>
      </c>
      <c r="BN147" s="24">
        <f t="shared" si="38"/>
        <v>32395.108228243123</v>
      </c>
      <c r="BO147" s="24"/>
      <c r="BP147" s="4"/>
      <c r="BQ147" s="42">
        <f ca="1" t="shared" si="35"/>
        <v>1.0007012139322662</v>
      </c>
      <c r="BR147" s="4"/>
      <c r="BS147" s="2">
        <v>12</v>
      </c>
      <c r="BT147" s="25">
        <f ca="1" t="shared" si="33"/>
        <v>33630</v>
      </c>
      <c r="BU147" s="2"/>
    </row>
    <row r="148" spans="3:73" ht="12.75">
      <c r="C148" s="1" t="s">
        <v>14</v>
      </c>
      <c r="D148" s="3">
        <f t="shared" si="36"/>
        <v>13</v>
      </c>
      <c r="E148" s="4">
        <v>41103</v>
      </c>
      <c r="F148" s="4">
        <v>42497</v>
      </c>
      <c r="G148" s="4">
        <v>39395</v>
      </c>
      <c r="H148" s="4">
        <v>35882</v>
      </c>
      <c r="I148" s="4">
        <v>34492</v>
      </c>
      <c r="J148" s="4">
        <v>34650</v>
      </c>
      <c r="K148" s="4">
        <v>36365</v>
      </c>
      <c r="L148" s="4">
        <v>36875</v>
      </c>
      <c r="M148" s="4">
        <v>35057</v>
      </c>
      <c r="N148" s="4">
        <v>35000</v>
      </c>
      <c r="O148" s="4">
        <v>35600</v>
      </c>
      <c r="P148" s="4">
        <v>32024</v>
      </c>
      <c r="Q148" s="4">
        <v>30656</v>
      </c>
      <c r="R148" s="4">
        <v>30791</v>
      </c>
      <c r="S148" s="4">
        <v>29560</v>
      </c>
      <c r="T148" s="4">
        <v>28792</v>
      </c>
      <c r="U148" s="4">
        <v>26867</v>
      </c>
      <c r="V148" s="4">
        <v>26706</v>
      </c>
      <c r="W148" s="4">
        <v>26101</v>
      </c>
      <c r="X148" s="4">
        <v>26634</v>
      </c>
      <c r="Y148" s="4">
        <v>27723</v>
      </c>
      <c r="Z148" s="4">
        <v>28327</v>
      </c>
      <c r="AA148" s="4">
        <v>28545</v>
      </c>
      <c r="AB148" s="4">
        <v>30037</v>
      </c>
      <c r="AC148" s="4">
        <v>31418</v>
      </c>
      <c r="AD148" s="4">
        <v>32447</v>
      </c>
      <c r="AE148" s="4">
        <v>32771</v>
      </c>
      <c r="AF148" s="4">
        <v>34142</v>
      </c>
      <c r="AG148" s="4">
        <v>33973</v>
      </c>
      <c r="AH148" s="54">
        <v>35266</v>
      </c>
      <c r="AI148" s="54">
        <v>34927</v>
      </c>
      <c r="AJ148" s="62">
        <v>33833</v>
      </c>
      <c r="AK148" s="24">
        <f t="shared" si="37"/>
        <v>33685.40680119317</v>
      </c>
      <c r="AL148" s="24">
        <f t="shared" si="37"/>
        <v>32967.28854425816</v>
      </c>
      <c r="AM148" s="24">
        <f t="shared" si="37"/>
        <v>33078.864854022926</v>
      </c>
      <c r="AN148" s="24">
        <f t="shared" si="37"/>
        <v>33407.56356919419</v>
      </c>
      <c r="AO148" s="24">
        <f t="shared" si="37"/>
        <v>32576.097879774632</v>
      </c>
      <c r="AP148" s="24">
        <f t="shared" si="37"/>
        <v>31864.27746407291</v>
      </c>
      <c r="AQ148" s="24">
        <f t="shared" si="37"/>
        <v>32336.44872259527</v>
      </c>
      <c r="AR148" s="24">
        <f t="shared" si="37"/>
        <v>32487.305701796253</v>
      </c>
      <c r="AS148" s="24">
        <f t="shared" si="37"/>
        <v>32578.125907713653</v>
      </c>
      <c r="AT148" s="24">
        <f t="shared" si="37"/>
        <v>32750.500212706087</v>
      </c>
      <c r="AU148" s="24">
        <f t="shared" si="37"/>
        <v>32468.53215946111</v>
      </c>
      <c r="AV148" s="24">
        <f t="shared" si="38"/>
        <v>32796.97293428485</v>
      </c>
      <c r="AW148" s="24">
        <f t="shared" si="38"/>
        <v>31795.8703336784</v>
      </c>
      <c r="AX148" s="24">
        <f t="shared" si="38"/>
        <v>32448.480494708583</v>
      </c>
      <c r="AY148" s="24">
        <f t="shared" si="38"/>
        <v>32448.480494708583</v>
      </c>
      <c r="AZ148" s="24">
        <f t="shared" si="38"/>
        <v>32448.480494708583</v>
      </c>
      <c r="BA148" s="24">
        <f t="shared" si="38"/>
        <v>32448.480494708583</v>
      </c>
      <c r="BB148" s="24">
        <f t="shared" si="38"/>
        <v>32448.480494708583</v>
      </c>
      <c r="BC148" s="24">
        <f t="shared" si="38"/>
        <v>32448.480494708583</v>
      </c>
      <c r="BD148" s="24">
        <f t="shared" si="38"/>
        <v>32448.480494708583</v>
      </c>
      <c r="BE148" s="24">
        <f t="shared" si="38"/>
        <v>32448.480494708583</v>
      </c>
      <c r="BF148" s="24">
        <f t="shared" si="38"/>
        <v>32448.480494708583</v>
      </c>
      <c r="BG148" s="24">
        <f t="shared" si="38"/>
        <v>32448.480494708583</v>
      </c>
      <c r="BH148" s="24">
        <f t="shared" si="38"/>
        <v>32448.480494708583</v>
      </c>
      <c r="BI148" s="24">
        <f t="shared" si="38"/>
        <v>32448.480494708583</v>
      </c>
      <c r="BJ148" s="24">
        <f t="shared" si="38"/>
        <v>32448.480494708583</v>
      </c>
      <c r="BK148" s="24">
        <f t="shared" si="38"/>
        <v>32448.480494708583</v>
      </c>
      <c r="BL148" s="24">
        <f t="shared" si="38"/>
        <v>32448.480494708583</v>
      </c>
      <c r="BM148" s="24">
        <f t="shared" si="38"/>
        <v>32448.480494708583</v>
      </c>
      <c r="BN148" s="24">
        <f t="shared" si="38"/>
        <v>32448.480494708583</v>
      </c>
      <c r="BO148" s="24"/>
      <c r="BP148" s="4"/>
      <c r="BQ148" s="42">
        <f ca="1" t="shared" si="35"/>
        <v>1.0016475409215928</v>
      </c>
      <c r="BR148" s="4"/>
      <c r="BS148" s="2">
        <v>13</v>
      </c>
      <c r="BT148" s="25">
        <f ca="1" t="shared" si="33"/>
        <v>33833</v>
      </c>
      <c r="BU148" s="2"/>
    </row>
    <row r="149" spans="3:73" ht="12.75">
      <c r="C149" s="1" t="s">
        <v>15</v>
      </c>
      <c r="D149" s="3">
        <f t="shared" si="36"/>
        <v>14</v>
      </c>
      <c r="E149" s="4">
        <v>39836</v>
      </c>
      <c r="F149" s="4">
        <v>41145</v>
      </c>
      <c r="G149" s="4">
        <v>42506</v>
      </c>
      <c r="H149" s="4">
        <v>39404</v>
      </c>
      <c r="I149" s="4">
        <v>35877</v>
      </c>
      <c r="J149" s="4">
        <v>34503</v>
      </c>
      <c r="K149" s="4">
        <v>34684</v>
      </c>
      <c r="L149" s="4">
        <v>36426</v>
      </c>
      <c r="M149" s="4">
        <v>36932</v>
      </c>
      <c r="N149" s="4">
        <v>35119</v>
      </c>
      <c r="O149" s="4">
        <v>35030</v>
      </c>
      <c r="P149" s="4">
        <v>35688</v>
      </c>
      <c r="Q149" s="4">
        <v>32085</v>
      </c>
      <c r="R149" s="4">
        <v>30754</v>
      </c>
      <c r="S149" s="4">
        <v>30886</v>
      </c>
      <c r="T149" s="4">
        <v>29640</v>
      </c>
      <c r="U149" s="4">
        <v>28861</v>
      </c>
      <c r="V149" s="4">
        <v>27100</v>
      </c>
      <c r="W149" s="4">
        <v>26826</v>
      </c>
      <c r="X149" s="4">
        <v>26205</v>
      </c>
      <c r="Y149" s="4">
        <v>26748</v>
      </c>
      <c r="Z149" s="4">
        <v>27805</v>
      </c>
      <c r="AA149" s="4">
        <v>28425</v>
      </c>
      <c r="AB149" s="4">
        <v>28672</v>
      </c>
      <c r="AC149" s="4">
        <v>30118</v>
      </c>
      <c r="AD149" s="4">
        <v>31453</v>
      </c>
      <c r="AE149" s="4">
        <v>32484</v>
      </c>
      <c r="AF149" s="4">
        <v>32779</v>
      </c>
      <c r="AG149" s="4">
        <v>34144</v>
      </c>
      <c r="AH149" s="54">
        <v>34013</v>
      </c>
      <c r="AI149" s="54">
        <v>35386</v>
      </c>
      <c r="AJ149" s="62">
        <v>34982</v>
      </c>
      <c r="AK149" s="24">
        <f t="shared" si="37"/>
        <v>33902.41211420386</v>
      </c>
      <c r="AL149" s="24">
        <f t="shared" si="37"/>
        <v>33754.51611174463</v>
      </c>
      <c r="AM149" s="24">
        <f t="shared" si="37"/>
        <v>33034.924556359525</v>
      </c>
      <c r="AN149" s="24">
        <f t="shared" si="37"/>
        <v>33146.729777174325</v>
      </c>
      <c r="AO149" s="24">
        <f t="shared" si="37"/>
        <v>33476.102853849334</v>
      </c>
      <c r="AP149" s="24">
        <f t="shared" si="37"/>
        <v>32642.93132127692</v>
      </c>
      <c r="AQ149" s="24">
        <f t="shared" si="37"/>
        <v>31929.65052783786</v>
      </c>
      <c r="AR149" s="24">
        <f t="shared" si="37"/>
        <v>32402.790497539252</v>
      </c>
      <c r="AS149" s="24">
        <f t="shared" si="37"/>
        <v>32553.956976396454</v>
      </c>
      <c r="AT149" s="24">
        <f t="shared" si="37"/>
        <v>32644.963509937923</v>
      </c>
      <c r="AU149" s="24">
        <f t="shared" si="37"/>
        <v>32817.691459742935</v>
      </c>
      <c r="AV149" s="24">
        <f t="shared" si="38"/>
        <v>32535.144918077964</v>
      </c>
      <c r="AW149" s="24">
        <f t="shared" si="38"/>
        <v>32864.2595252125</v>
      </c>
      <c r="AX149" s="24">
        <f t="shared" si="38"/>
        <v>31861.103052704562</v>
      </c>
      <c r="AY149" s="24">
        <f t="shared" si="38"/>
        <v>32515.052115133618</v>
      </c>
      <c r="AZ149" s="24">
        <f t="shared" si="38"/>
        <v>32515.052115133618</v>
      </c>
      <c r="BA149" s="24">
        <f t="shared" si="38"/>
        <v>32515.052115133618</v>
      </c>
      <c r="BB149" s="24">
        <f t="shared" si="38"/>
        <v>32515.052115133618</v>
      </c>
      <c r="BC149" s="24">
        <f t="shared" si="38"/>
        <v>32515.052115133618</v>
      </c>
      <c r="BD149" s="24">
        <f t="shared" si="38"/>
        <v>32515.052115133618</v>
      </c>
      <c r="BE149" s="24">
        <f t="shared" si="38"/>
        <v>32515.052115133618</v>
      </c>
      <c r="BF149" s="24">
        <f t="shared" si="38"/>
        <v>32515.052115133618</v>
      </c>
      <c r="BG149" s="24">
        <f t="shared" si="38"/>
        <v>32515.052115133618</v>
      </c>
      <c r="BH149" s="24">
        <f t="shared" si="38"/>
        <v>32515.052115133618</v>
      </c>
      <c r="BI149" s="24">
        <f t="shared" si="38"/>
        <v>32515.052115133618</v>
      </c>
      <c r="BJ149" s="24">
        <f t="shared" si="38"/>
        <v>32515.052115133618</v>
      </c>
      <c r="BK149" s="24">
        <f t="shared" si="38"/>
        <v>32515.052115133618</v>
      </c>
      <c r="BL149" s="24">
        <f t="shared" si="38"/>
        <v>32515.052115133618</v>
      </c>
      <c r="BM149" s="24">
        <f t="shared" si="38"/>
        <v>32515.052115133618</v>
      </c>
      <c r="BN149" s="24">
        <f t="shared" si="38"/>
        <v>32515.052115133618</v>
      </c>
      <c r="BO149" s="24"/>
      <c r="BP149" s="4"/>
      <c r="BQ149" s="42">
        <f ca="1" t="shared" si="35"/>
        <v>1.0020516097952843</v>
      </c>
      <c r="BR149" s="4"/>
      <c r="BS149" s="2">
        <v>14</v>
      </c>
      <c r="BT149" s="25">
        <f ca="1" t="shared" si="33"/>
        <v>34982</v>
      </c>
      <c r="BU149" s="2"/>
    </row>
    <row r="150" spans="3:73" ht="12.75">
      <c r="C150" s="1" t="s">
        <v>16</v>
      </c>
      <c r="D150" s="3">
        <f t="shared" si="36"/>
        <v>15</v>
      </c>
      <c r="E150" s="4">
        <v>39615</v>
      </c>
      <c r="F150" s="4">
        <v>39933</v>
      </c>
      <c r="G150" s="4">
        <v>41152</v>
      </c>
      <c r="H150" s="4">
        <v>42568</v>
      </c>
      <c r="I150" s="4">
        <v>39442</v>
      </c>
      <c r="J150" s="4">
        <v>35923</v>
      </c>
      <c r="K150" s="4">
        <v>34545</v>
      </c>
      <c r="L150" s="4">
        <v>34745</v>
      </c>
      <c r="M150" s="4">
        <v>36496</v>
      </c>
      <c r="N150" s="4">
        <v>37029</v>
      </c>
      <c r="O150" s="4">
        <v>35167</v>
      </c>
      <c r="P150" s="4">
        <v>35146</v>
      </c>
      <c r="Q150" s="4">
        <v>35811</v>
      </c>
      <c r="R150" s="4">
        <v>32219</v>
      </c>
      <c r="S150" s="4">
        <v>30906</v>
      </c>
      <c r="T150" s="4">
        <v>30982</v>
      </c>
      <c r="U150" s="4">
        <v>29740</v>
      </c>
      <c r="V150" s="4">
        <v>29092</v>
      </c>
      <c r="W150" s="4">
        <v>27245</v>
      </c>
      <c r="X150" s="4">
        <v>26952</v>
      </c>
      <c r="Y150" s="4">
        <v>26331</v>
      </c>
      <c r="Z150" s="4">
        <v>26829</v>
      </c>
      <c r="AA150" s="4">
        <v>27932</v>
      </c>
      <c r="AB150" s="4">
        <v>28571</v>
      </c>
      <c r="AC150" s="4">
        <v>28783</v>
      </c>
      <c r="AD150" s="4">
        <v>30219</v>
      </c>
      <c r="AE150" s="4">
        <v>31563</v>
      </c>
      <c r="AF150" s="4">
        <v>32542</v>
      </c>
      <c r="AG150" s="4">
        <v>32852</v>
      </c>
      <c r="AH150" s="54">
        <v>34251</v>
      </c>
      <c r="AI150" s="54">
        <v>34140</v>
      </c>
      <c r="AJ150" s="62">
        <v>35482</v>
      </c>
      <c r="AK150" s="24">
        <f t="shared" si="37"/>
        <v>35093.71606761957</v>
      </c>
      <c r="AL150" s="24">
        <f t="shared" si="37"/>
        <v>34010.680485486715</v>
      </c>
      <c r="AM150" s="24">
        <f t="shared" si="37"/>
        <v>33862.31217270185</v>
      </c>
      <c r="AN150" s="24">
        <f t="shared" si="37"/>
        <v>33140.42258007303</v>
      </c>
      <c r="AO150" s="24">
        <f t="shared" si="37"/>
        <v>33252.58485421836</v>
      </c>
      <c r="AP150" s="24">
        <f t="shared" si="37"/>
        <v>33583.00979370584</v>
      </c>
      <c r="AQ150" s="24">
        <f t="shared" si="37"/>
        <v>32747.177502821392</v>
      </c>
      <c r="AR150" s="24">
        <f t="shared" si="37"/>
        <v>32031.618825746416</v>
      </c>
      <c r="AS150" s="24">
        <f t="shared" si="37"/>
        <v>32506.269782150932</v>
      </c>
      <c r="AT150" s="24">
        <f t="shared" si="37"/>
        <v>32657.91901569837</v>
      </c>
      <c r="AU150" s="24">
        <f t="shared" si="37"/>
        <v>32749.216181337917</v>
      </c>
      <c r="AV150" s="24">
        <f t="shared" si="38"/>
        <v>32922.4957430382</v>
      </c>
      <c r="AW150" s="24">
        <f t="shared" si="38"/>
        <v>32639.046880506656</v>
      </c>
      <c r="AX150" s="24">
        <f t="shared" si="38"/>
        <v>32969.212525023424</v>
      </c>
      <c r="AY150" s="24">
        <f t="shared" si="38"/>
        <v>31962.852442192583</v>
      </c>
      <c r="AZ150" s="24">
        <f t="shared" si="38"/>
        <v>32618.889910592658</v>
      </c>
      <c r="BA150" s="24">
        <f t="shared" si="38"/>
        <v>32618.889910592658</v>
      </c>
      <c r="BB150" s="24">
        <f t="shared" si="38"/>
        <v>32618.889910592658</v>
      </c>
      <c r="BC150" s="24">
        <f t="shared" si="38"/>
        <v>32618.889910592658</v>
      </c>
      <c r="BD150" s="24">
        <f t="shared" si="38"/>
        <v>32618.889910592658</v>
      </c>
      <c r="BE150" s="24">
        <f t="shared" si="38"/>
        <v>32618.889910592658</v>
      </c>
      <c r="BF150" s="24">
        <f t="shared" si="38"/>
        <v>32618.889910592658</v>
      </c>
      <c r="BG150" s="24">
        <f t="shared" si="38"/>
        <v>32618.889910592658</v>
      </c>
      <c r="BH150" s="24">
        <f t="shared" si="38"/>
        <v>32618.889910592658</v>
      </c>
      <c r="BI150" s="24">
        <f t="shared" si="38"/>
        <v>32618.889910592658</v>
      </c>
      <c r="BJ150" s="24">
        <f t="shared" si="38"/>
        <v>32618.889910592658</v>
      </c>
      <c r="BK150" s="24">
        <f t="shared" si="38"/>
        <v>32618.889910592658</v>
      </c>
      <c r="BL150" s="24">
        <f t="shared" si="38"/>
        <v>32618.889910592658</v>
      </c>
      <c r="BM150" s="24">
        <f t="shared" si="38"/>
        <v>32618.889910592658</v>
      </c>
      <c r="BN150" s="24">
        <f t="shared" si="38"/>
        <v>32618.889910592658</v>
      </c>
      <c r="BO150" s="24"/>
      <c r="BP150" s="4"/>
      <c r="BQ150" s="42">
        <f ca="1" t="shared" si="35"/>
        <v>1.0031935300331476</v>
      </c>
      <c r="BR150" s="4"/>
      <c r="BS150" s="2">
        <v>15</v>
      </c>
      <c r="BT150" s="25">
        <f ca="1" t="shared" si="33"/>
        <v>35482</v>
      </c>
      <c r="BU150" s="2"/>
    </row>
    <row r="151" spans="3:73" ht="12.75">
      <c r="C151" s="1" t="s">
        <v>17</v>
      </c>
      <c r="D151" s="3">
        <f t="shared" si="36"/>
        <v>16</v>
      </c>
      <c r="E151" s="4">
        <v>37488</v>
      </c>
      <c r="F151" s="4">
        <v>39744</v>
      </c>
      <c r="G151" s="4">
        <v>40045</v>
      </c>
      <c r="H151" s="4">
        <v>41196</v>
      </c>
      <c r="I151" s="4">
        <v>42625</v>
      </c>
      <c r="J151" s="4">
        <v>39545</v>
      </c>
      <c r="K151" s="4">
        <v>36069</v>
      </c>
      <c r="L151" s="4">
        <v>34709</v>
      </c>
      <c r="M151" s="4">
        <v>34889</v>
      </c>
      <c r="N151" s="4">
        <v>36699</v>
      </c>
      <c r="O151" s="4">
        <v>37191</v>
      </c>
      <c r="P151" s="4">
        <v>35283</v>
      </c>
      <c r="Q151" s="4">
        <v>35290</v>
      </c>
      <c r="R151" s="4">
        <v>35924</v>
      </c>
      <c r="S151" s="4">
        <v>32360</v>
      </c>
      <c r="T151" s="4">
        <v>31017</v>
      </c>
      <c r="U151" s="4">
        <v>31113</v>
      </c>
      <c r="V151" s="4">
        <v>29961</v>
      </c>
      <c r="W151" s="4">
        <v>29232</v>
      </c>
      <c r="X151" s="4">
        <v>27363</v>
      </c>
      <c r="Y151" s="4">
        <v>27104</v>
      </c>
      <c r="Z151" s="4">
        <v>26439</v>
      </c>
      <c r="AA151" s="4">
        <v>26948</v>
      </c>
      <c r="AB151" s="4">
        <v>28096</v>
      </c>
      <c r="AC151" s="4">
        <v>28699</v>
      </c>
      <c r="AD151" s="4">
        <v>28926</v>
      </c>
      <c r="AE151" s="4">
        <v>30316</v>
      </c>
      <c r="AF151" s="4">
        <v>31639</v>
      </c>
      <c r="AG151" s="4">
        <v>32616</v>
      </c>
      <c r="AH151" s="54">
        <v>32961</v>
      </c>
      <c r="AI151" s="54">
        <v>34506</v>
      </c>
      <c r="AJ151" s="62">
        <v>34313</v>
      </c>
      <c r="AK151" s="24">
        <f t="shared" si="37"/>
        <v>35669.23045231138</v>
      </c>
      <c r="AL151" s="24">
        <f t="shared" si="37"/>
        <v>35278.89763383984</v>
      </c>
      <c r="AM151" s="24">
        <f t="shared" si="37"/>
        <v>34190.14711901119</v>
      </c>
      <c r="AN151" s="24">
        <f t="shared" si="37"/>
        <v>34040.995900349786</v>
      </c>
      <c r="AO151" s="24">
        <f t="shared" si="37"/>
        <v>33315.2970603576</v>
      </c>
      <c r="AP151" s="24">
        <f t="shared" si="37"/>
        <v>33428.05118933977</v>
      </c>
      <c r="AQ151" s="24">
        <f t="shared" si="37"/>
        <v>33760.219706158714</v>
      </c>
      <c r="AR151" s="24">
        <f t="shared" si="37"/>
        <v>32919.97691818057</v>
      </c>
      <c r="AS151" s="24">
        <f t="shared" si="37"/>
        <v>32200.642400545195</v>
      </c>
      <c r="AT151" s="24">
        <f t="shared" si="37"/>
        <v>32677.797982203574</v>
      </c>
      <c r="AU151" s="24">
        <f t="shared" si="37"/>
        <v>32830.247434300974</v>
      </c>
      <c r="AV151" s="24">
        <f t="shared" si="38"/>
        <v>32922.02635434043</v>
      </c>
      <c r="AW151" s="24">
        <f t="shared" si="38"/>
        <v>33096.22027291782</v>
      </c>
      <c r="AX151" s="24">
        <f t="shared" si="38"/>
        <v>32811.275715139695</v>
      </c>
      <c r="AY151" s="24">
        <f t="shared" si="38"/>
        <v>33143.183568747285</v>
      </c>
      <c r="AZ151" s="24">
        <f t="shared" si="38"/>
        <v>32131.513152409414</v>
      </c>
      <c r="BA151" s="24">
        <f t="shared" si="38"/>
        <v>32791.01238147523</v>
      </c>
      <c r="BB151" s="24">
        <f t="shared" si="38"/>
        <v>32791.01238147523</v>
      </c>
      <c r="BC151" s="24">
        <f t="shared" si="38"/>
        <v>32791.01238147523</v>
      </c>
      <c r="BD151" s="24">
        <f t="shared" si="38"/>
        <v>32791.01238147523</v>
      </c>
      <c r="BE151" s="24">
        <f t="shared" si="38"/>
        <v>32791.01238147523</v>
      </c>
      <c r="BF151" s="24">
        <f t="shared" si="38"/>
        <v>32791.01238147523</v>
      </c>
      <c r="BG151" s="24">
        <f t="shared" si="38"/>
        <v>32791.01238147523</v>
      </c>
      <c r="BH151" s="24">
        <f t="shared" si="38"/>
        <v>32791.01238147523</v>
      </c>
      <c r="BI151" s="24">
        <f t="shared" si="38"/>
        <v>32791.01238147523</v>
      </c>
      <c r="BJ151" s="24">
        <f t="shared" si="38"/>
        <v>32791.01238147523</v>
      </c>
      <c r="BK151" s="24">
        <f t="shared" si="38"/>
        <v>32791.01238147523</v>
      </c>
      <c r="BL151" s="24">
        <f t="shared" si="38"/>
        <v>32791.01238147523</v>
      </c>
      <c r="BM151" s="24">
        <f t="shared" si="38"/>
        <v>32791.01238147523</v>
      </c>
      <c r="BN151" s="24">
        <f t="shared" si="38"/>
        <v>32791.01238147523</v>
      </c>
      <c r="BO151" s="24"/>
      <c r="BP151" s="4"/>
      <c r="BQ151" s="42">
        <f ca="1" t="shared" si="35"/>
        <v>1.0052767727949772</v>
      </c>
      <c r="BR151" s="4"/>
      <c r="BS151" s="2">
        <v>16</v>
      </c>
      <c r="BT151" s="25">
        <f ca="1" t="shared" si="33"/>
        <v>34313</v>
      </c>
      <c r="BU151" s="2"/>
    </row>
    <row r="152" spans="3:73" ht="12.75">
      <c r="C152" s="1" t="s">
        <v>18</v>
      </c>
      <c r="D152" s="3">
        <f t="shared" si="36"/>
        <v>17</v>
      </c>
      <c r="E152" s="4">
        <v>36816</v>
      </c>
      <c r="F152" s="4">
        <v>37510</v>
      </c>
      <c r="G152" s="4">
        <v>39708</v>
      </c>
      <c r="H152" s="4">
        <v>40023</v>
      </c>
      <c r="I152" s="4">
        <v>41170</v>
      </c>
      <c r="J152" s="4">
        <v>42627</v>
      </c>
      <c r="K152" s="4">
        <v>39577</v>
      </c>
      <c r="L152" s="4">
        <v>36141</v>
      </c>
      <c r="M152" s="4">
        <v>34800</v>
      </c>
      <c r="N152" s="4">
        <v>34968</v>
      </c>
      <c r="O152" s="4">
        <v>36635</v>
      </c>
      <c r="P152" s="4">
        <v>37175</v>
      </c>
      <c r="Q152" s="4">
        <v>35361</v>
      </c>
      <c r="R152" s="4">
        <v>35412</v>
      </c>
      <c r="S152" s="4">
        <v>35989</v>
      </c>
      <c r="T152" s="4">
        <v>32435</v>
      </c>
      <c r="U152" s="4">
        <v>31105</v>
      </c>
      <c r="V152" s="4">
        <v>31344</v>
      </c>
      <c r="W152" s="4">
        <v>30197</v>
      </c>
      <c r="X152" s="4">
        <v>29416</v>
      </c>
      <c r="Y152" s="4">
        <v>27553</v>
      </c>
      <c r="Z152" s="4">
        <v>27295</v>
      </c>
      <c r="AA152" s="4">
        <v>26697</v>
      </c>
      <c r="AB152" s="4">
        <v>27231</v>
      </c>
      <c r="AC152" s="4">
        <v>28390</v>
      </c>
      <c r="AD152" s="4">
        <v>28945</v>
      </c>
      <c r="AE152" s="4">
        <v>29157</v>
      </c>
      <c r="AF152" s="4">
        <v>30503</v>
      </c>
      <c r="AG152" s="4">
        <v>31829</v>
      </c>
      <c r="AH152" s="54">
        <v>32798</v>
      </c>
      <c r="AI152" s="54">
        <v>33190</v>
      </c>
      <c r="AJ152" s="62">
        <v>34588</v>
      </c>
      <c r="AK152" s="24">
        <f t="shared" si="37"/>
        <v>34483.4679727542</v>
      </c>
      <c r="AL152" s="24">
        <f t="shared" si="37"/>
        <v>35846.436217033435</v>
      </c>
      <c r="AM152" s="24">
        <f t="shared" si="37"/>
        <v>35454.164213872005</v>
      </c>
      <c r="AN152" s="24">
        <f t="shared" si="37"/>
        <v>34360.004755112546</v>
      </c>
      <c r="AO152" s="24">
        <f t="shared" si="37"/>
        <v>34210.11254889893</v>
      </c>
      <c r="AP152" s="24">
        <f t="shared" si="37"/>
        <v>33480.80841615812</v>
      </c>
      <c r="AQ152" s="24">
        <f t="shared" si="37"/>
        <v>33594.122710902164</v>
      </c>
      <c r="AR152" s="24">
        <f t="shared" si="37"/>
        <v>33927.941450484344</v>
      </c>
      <c r="AS152" s="24">
        <f t="shared" si="37"/>
        <v>33083.52431212331</v>
      </c>
      <c r="AT152" s="24">
        <f t="shared" si="37"/>
        <v>32360.616119876177</v>
      </c>
      <c r="AU152" s="24">
        <f t="shared" si="37"/>
        <v>32840.14222421382</v>
      </c>
      <c r="AV152" s="24">
        <f t="shared" si="38"/>
        <v>32993.34904958218</v>
      </c>
      <c r="AW152" s="24">
        <f t="shared" si="38"/>
        <v>33085.58392994107</v>
      </c>
      <c r="AX152" s="24">
        <f t="shared" si="38"/>
        <v>33260.64324892547</v>
      </c>
      <c r="AY152" s="24">
        <f t="shared" si="38"/>
        <v>32974.283078373424</v>
      </c>
      <c r="AZ152" s="24">
        <f t="shared" si="38"/>
        <v>33307.83985976191</v>
      </c>
      <c r="BA152" s="24">
        <f t="shared" si="38"/>
        <v>32291.143435643644</v>
      </c>
      <c r="BB152" s="24">
        <f t="shared" si="38"/>
        <v>32953.919075883416</v>
      </c>
      <c r="BC152" s="24">
        <f t="shared" si="38"/>
        <v>32953.919075883416</v>
      </c>
      <c r="BD152" s="24">
        <f t="shared" si="38"/>
        <v>32953.919075883416</v>
      </c>
      <c r="BE152" s="24">
        <f t="shared" si="38"/>
        <v>32953.919075883416</v>
      </c>
      <c r="BF152" s="24">
        <f t="shared" si="38"/>
        <v>32953.919075883416</v>
      </c>
      <c r="BG152" s="24">
        <f t="shared" si="38"/>
        <v>32953.919075883416</v>
      </c>
      <c r="BH152" s="24">
        <f t="shared" si="38"/>
        <v>32953.919075883416</v>
      </c>
      <c r="BI152" s="24">
        <f t="shared" si="38"/>
        <v>32953.919075883416</v>
      </c>
      <c r="BJ152" s="24">
        <f t="shared" si="38"/>
        <v>32953.919075883416</v>
      </c>
      <c r="BK152" s="24">
        <f t="shared" si="38"/>
        <v>32953.919075883416</v>
      </c>
      <c r="BL152" s="24">
        <f t="shared" si="38"/>
        <v>32953.919075883416</v>
      </c>
      <c r="BM152" s="24">
        <f t="shared" si="38"/>
        <v>32953.919075883416</v>
      </c>
      <c r="BN152" s="24">
        <f t="shared" si="38"/>
        <v>32953.919075883416</v>
      </c>
      <c r="BO152" s="24"/>
      <c r="BP152" s="4"/>
      <c r="BQ152" s="42">
        <f ca="1" t="shared" si="35"/>
        <v>1.0049680288157317</v>
      </c>
      <c r="BR152" s="4"/>
      <c r="BS152" s="2">
        <v>17</v>
      </c>
      <c r="BT152" s="25">
        <f ca="1" t="shared" si="33"/>
        <v>34588</v>
      </c>
      <c r="BU152" s="2"/>
    </row>
    <row r="153" spans="3:73" ht="12.75">
      <c r="C153" s="1" t="s">
        <v>19</v>
      </c>
      <c r="D153" s="3">
        <f t="shared" si="36"/>
        <v>18</v>
      </c>
      <c r="E153" s="4">
        <v>36848</v>
      </c>
      <c r="F153" s="4">
        <v>36993</v>
      </c>
      <c r="G153" s="4">
        <v>37630</v>
      </c>
      <c r="H153" s="4">
        <v>39721</v>
      </c>
      <c r="I153" s="4">
        <v>40080</v>
      </c>
      <c r="J153" s="4">
        <v>41248</v>
      </c>
      <c r="K153" s="4">
        <v>42710</v>
      </c>
      <c r="L153" s="4">
        <v>39664</v>
      </c>
      <c r="M153" s="4">
        <v>36343</v>
      </c>
      <c r="N153" s="4">
        <v>34980</v>
      </c>
      <c r="O153" s="4">
        <v>35060</v>
      </c>
      <c r="P153" s="4">
        <v>36761</v>
      </c>
      <c r="Q153" s="4">
        <v>37356</v>
      </c>
      <c r="R153" s="4">
        <v>35560</v>
      </c>
      <c r="S153" s="4">
        <v>35683</v>
      </c>
      <c r="T153" s="4">
        <v>36244</v>
      </c>
      <c r="U153" s="4">
        <v>32616</v>
      </c>
      <c r="V153" s="4">
        <v>31419</v>
      </c>
      <c r="W153" s="4">
        <v>31551</v>
      </c>
      <c r="X153" s="4">
        <v>30370</v>
      </c>
      <c r="Y153" s="4">
        <v>29604</v>
      </c>
      <c r="Z153" s="4">
        <v>27754</v>
      </c>
      <c r="AA153" s="4">
        <v>27433</v>
      </c>
      <c r="AB153" s="4">
        <v>26819</v>
      </c>
      <c r="AC153" s="4">
        <v>27273</v>
      </c>
      <c r="AD153" s="4">
        <v>28383</v>
      </c>
      <c r="AE153" s="4">
        <v>28923</v>
      </c>
      <c r="AF153" s="4">
        <v>29161</v>
      </c>
      <c r="AG153" s="4">
        <v>30526</v>
      </c>
      <c r="AH153" s="54">
        <v>31849</v>
      </c>
      <c r="AI153" s="54">
        <v>32938</v>
      </c>
      <c r="AJ153" s="62">
        <v>33236</v>
      </c>
      <c r="AK153" s="24">
        <f t="shared" si="37"/>
        <v>34660.4373068304</v>
      </c>
      <c r="AL153" s="24">
        <f t="shared" si="37"/>
        <v>34555.68635919224</v>
      </c>
      <c r="AM153" s="24">
        <f t="shared" si="37"/>
        <v>35921.50905440564</v>
      </c>
      <c r="AN153" s="24">
        <f t="shared" si="37"/>
        <v>35528.41551986182</v>
      </c>
      <c r="AO153" s="24">
        <f t="shared" si="37"/>
        <v>34431.96457375312</v>
      </c>
      <c r="AP153" s="24">
        <f t="shared" si="37"/>
        <v>34281.75844977227</v>
      </c>
      <c r="AQ153" s="24">
        <f t="shared" si="37"/>
        <v>33550.92694258842</v>
      </c>
      <c r="AR153" s="24">
        <f t="shared" si="37"/>
        <v>33664.47855034092</v>
      </c>
      <c r="AS153" s="24">
        <f t="shared" si="37"/>
        <v>33998.99640321282</v>
      </c>
      <c r="AT153" s="24">
        <f t="shared" si="37"/>
        <v>33152.81081037786</v>
      </c>
      <c r="AU153" s="24">
        <f t="shared" si="37"/>
        <v>32428.388638642693</v>
      </c>
      <c r="AV153" s="24">
        <f t="shared" si="38"/>
        <v>32908.91900976515</v>
      </c>
      <c r="AW153" s="24">
        <f t="shared" si="38"/>
        <v>33062.4466946749</v>
      </c>
      <c r="AX153" s="24">
        <f t="shared" si="38"/>
        <v>33154.87474163288</v>
      </c>
      <c r="AY153" s="24">
        <f t="shared" si="38"/>
        <v>33330.30068562025</v>
      </c>
      <c r="AZ153" s="24">
        <f t="shared" si="38"/>
        <v>33043.34079379093</v>
      </c>
      <c r="BA153" s="24">
        <f t="shared" si="38"/>
        <v>33377.59613985268</v>
      </c>
      <c r="BB153" s="24">
        <f t="shared" si="38"/>
        <v>32358.77045845364</v>
      </c>
      <c r="BC153" s="24">
        <f t="shared" si="38"/>
        <v>33022.93414317161</v>
      </c>
      <c r="BD153" s="24">
        <f t="shared" si="38"/>
        <v>33022.93414317161</v>
      </c>
      <c r="BE153" s="24">
        <f t="shared" si="38"/>
        <v>33022.93414317161</v>
      </c>
      <c r="BF153" s="24">
        <f t="shared" si="38"/>
        <v>33022.93414317161</v>
      </c>
      <c r="BG153" s="24">
        <f t="shared" si="38"/>
        <v>33022.93414317161</v>
      </c>
      <c r="BH153" s="24">
        <f t="shared" si="38"/>
        <v>33022.93414317161</v>
      </c>
      <c r="BI153" s="24">
        <f t="shared" si="38"/>
        <v>33022.93414317161</v>
      </c>
      <c r="BJ153" s="24">
        <f t="shared" si="38"/>
        <v>33022.93414317161</v>
      </c>
      <c r="BK153" s="24">
        <f t="shared" si="38"/>
        <v>33022.93414317161</v>
      </c>
      <c r="BL153" s="24">
        <f t="shared" si="38"/>
        <v>33022.93414317161</v>
      </c>
      <c r="BM153" s="24">
        <f t="shared" si="38"/>
        <v>33022.93414317161</v>
      </c>
      <c r="BN153" s="24">
        <f t="shared" si="38"/>
        <v>33022.93414317161</v>
      </c>
      <c r="BO153" s="24"/>
      <c r="BP153" s="4"/>
      <c r="BQ153" s="42">
        <f ca="1" t="shared" si="35"/>
        <v>1.0020942901246213</v>
      </c>
      <c r="BR153" s="4"/>
      <c r="BS153" s="2">
        <v>18</v>
      </c>
      <c r="BT153" s="25">
        <f ca="1" t="shared" si="33"/>
        <v>33236</v>
      </c>
      <c r="BU153" s="2"/>
    </row>
    <row r="154" spans="3:73" ht="12.75">
      <c r="C154" s="1" t="s">
        <v>20</v>
      </c>
      <c r="D154" s="3">
        <f t="shared" si="36"/>
        <v>19</v>
      </c>
      <c r="E154" s="4">
        <v>35680</v>
      </c>
      <c r="F154" s="4">
        <v>36882</v>
      </c>
      <c r="G154" s="4">
        <v>36899</v>
      </c>
      <c r="H154" s="4">
        <v>37377</v>
      </c>
      <c r="I154" s="4">
        <v>39508</v>
      </c>
      <c r="J154" s="4">
        <v>39796</v>
      </c>
      <c r="K154" s="4">
        <v>40984</v>
      </c>
      <c r="L154" s="4">
        <v>42456</v>
      </c>
      <c r="M154" s="4">
        <v>39529</v>
      </c>
      <c r="N154" s="4">
        <v>36195</v>
      </c>
      <c r="O154" s="4">
        <v>34504</v>
      </c>
      <c r="P154" s="4">
        <v>34749</v>
      </c>
      <c r="Q154" s="4">
        <v>36372</v>
      </c>
      <c r="R154" s="4">
        <v>36970</v>
      </c>
      <c r="S154" s="4">
        <v>35138</v>
      </c>
      <c r="T154" s="4">
        <v>35268</v>
      </c>
      <c r="U154" s="4">
        <v>35884</v>
      </c>
      <c r="V154" s="4">
        <v>32494</v>
      </c>
      <c r="W154" s="4">
        <v>31296</v>
      </c>
      <c r="X154" s="4">
        <v>31469</v>
      </c>
      <c r="Y154" s="4">
        <v>30257</v>
      </c>
      <c r="Z154" s="4">
        <v>29622</v>
      </c>
      <c r="AA154" s="4">
        <v>27749</v>
      </c>
      <c r="AB154" s="4">
        <v>27476</v>
      </c>
      <c r="AC154" s="4">
        <v>26870</v>
      </c>
      <c r="AD154" s="4">
        <v>27256</v>
      </c>
      <c r="AE154" s="4">
        <v>28252</v>
      </c>
      <c r="AF154" s="4">
        <v>28864</v>
      </c>
      <c r="AG154" s="4">
        <v>29214</v>
      </c>
      <c r="AH154" s="54">
        <v>30807</v>
      </c>
      <c r="AI154" s="54">
        <v>32284</v>
      </c>
      <c r="AJ154" s="62">
        <v>33352</v>
      </c>
      <c r="AK154" s="24">
        <f t="shared" si="37"/>
        <v>33628.54526026739</v>
      </c>
      <c r="AL154" s="24">
        <f t="shared" si="37"/>
        <v>35069.80637602017</v>
      </c>
      <c r="AM154" s="24">
        <f t="shared" si="37"/>
        <v>34963.81823112591</v>
      </c>
      <c r="AN154" s="24">
        <f t="shared" si="37"/>
        <v>36345.77244714119</v>
      </c>
      <c r="AO154" s="24">
        <f t="shared" si="37"/>
        <v>35948.03614560294</v>
      </c>
      <c r="AP154" s="24">
        <f t="shared" si="37"/>
        <v>34838.63518679685</v>
      </c>
      <c r="AQ154" s="24">
        <f t="shared" si="37"/>
        <v>34686.655001495994</v>
      </c>
      <c r="AR154" s="24">
        <f t="shared" si="37"/>
        <v>33947.19175631121</v>
      </c>
      <c r="AS154" s="24">
        <f t="shared" si="37"/>
        <v>34062.084504556515</v>
      </c>
      <c r="AT154" s="24">
        <f t="shared" si="37"/>
        <v>34400.55329609792</v>
      </c>
      <c r="AU154" s="24">
        <f t="shared" si="37"/>
        <v>33544.37353598128</v>
      </c>
      <c r="AV154" s="24">
        <f t="shared" si="38"/>
        <v>32811.39532591577</v>
      </c>
      <c r="AW154" s="24">
        <f t="shared" si="38"/>
        <v>33297.60116699847</v>
      </c>
      <c r="AX154" s="24">
        <f t="shared" si="38"/>
        <v>33452.942143671105</v>
      </c>
      <c r="AY154" s="24">
        <f t="shared" si="38"/>
        <v>33546.46184400943</v>
      </c>
      <c r="AZ154" s="24">
        <f t="shared" si="38"/>
        <v>33723.959716713856</v>
      </c>
      <c r="BA154" s="24">
        <f t="shared" si="38"/>
        <v>33433.610585944094</v>
      </c>
      <c r="BB154" s="24">
        <f t="shared" si="38"/>
        <v>33771.81377024798</v>
      </c>
      <c r="BC154" s="24">
        <f t="shared" si="38"/>
        <v>32740.95489615813</v>
      </c>
      <c r="BD154" s="24">
        <f t="shared" si="38"/>
        <v>33412.96291552761</v>
      </c>
      <c r="BE154" s="24">
        <f t="shared" si="38"/>
        <v>33412.96291552761</v>
      </c>
      <c r="BF154" s="24">
        <f t="shared" si="38"/>
        <v>33412.96291552761</v>
      </c>
      <c r="BG154" s="24">
        <f t="shared" si="38"/>
        <v>33412.96291552761</v>
      </c>
      <c r="BH154" s="24">
        <f t="shared" si="38"/>
        <v>33412.96291552761</v>
      </c>
      <c r="BI154" s="24">
        <f t="shared" si="38"/>
        <v>33412.96291552761</v>
      </c>
      <c r="BJ154" s="24">
        <f t="shared" si="38"/>
        <v>33412.96291552761</v>
      </c>
      <c r="BK154" s="24">
        <f t="shared" si="38"/>
        <v>33412.96291552761</v>
      </c>
      <c r="BL154" s="24">
        <f t="shared" si="38"/>
        <v>33412.96291552761</v>
      </c>
      <c r="BM154" s="24">
        <f t="shared" si="38"/>
        <v>33412.96291552761</v>
      </c>
      <c r="BN154" s="24">
        <f t="shared" si="38"/>
        <v>33412.96291552761</v>
      </c>
      <c r="BO154" s="24"/>
      <c r="BP154" s="4"/>
      <c r="BQ154" s="42">
        <f ca="1" t="shared" si="35"/>
        <v>1.011810845476814</v>
      </c>
      <c r="BR154" s="4"/>
      <c r="BS154" s="2">
        <v>19</v>
      </c>
      <c r="BT154" s="25">
        <f ca="1" t="shared" si="33"/>
        <v>33352</v>
      </c>
      <c r="BU154" s="2"/>
    </row>
    <row r="155" spans="3:73" ht="12.75">
      <c r="C155" s="1" t="s">
        <v>21</v>
      </c>
      <c r="D155" s="3">
        <f t="shared" si="36"/>
        <v>20</v>
      </c>
      <c r="E155" s="4">
        <v>35983</v>
      </c>
      <c r="F155" s="4">
        <v>35748</v>
      </c>
      <c r="G155" s="4">
        <v>36894</v>
      </c>
      <c r="H155" s="4">
        <v>36904</v>
      </c>
      <c r="I155" s="4">
        <v>37413</v>
      </c>
      <c r="J155" s="4">
        <v>39640</v>
      </c>
      <c r="K155" s="4">
        <v>39987</v>
      </c>
      <c r="L155" s="4">
        <v>41270</v>
      </c>
      <c r="M155" s="4">
        <v>42698</v>
      </c>
      <c r="N155" s="4">
        <v>39682</v>
      </c>
      <c r="O155" s="4">
        <v>36103</v>
      </c>
      <c r="P155" s="4">
        <v>34781</v>
      </c>
      <c r="Q155" s="4">
        <v>34963</v>
      </c>
      <c r="R155" s="4">
        <v>36687</v>
      </c>
      <c r="S155" s="4">
        <v>37350</v>
      </c>
      <c r="T155" s="4">
        <v>35525</v>
      </c>
      <c r="U155" s="4">
        <v>35689</v>
      </c>
      <c r="V155" s="4">
        <v>36363</v>
      </c>
      <c r="W155" s="4">
        <v>32942</v>
      </c>
      <c r="X155" s="4">
        <v>31609</v>
      </c>
      <c r="Y155" s="4">
        <v>31735</v>
      </c>
      <c r="Z155" s="4">
        <v>30585</v>
      </c>
      <c r="AA155" s="4">
        <v>29822</v>
      </c>
      <c r="AB155" s="4">
        <v>28011</v>
      </c>
      <c r="AC155" s="4">
        <v>27794</v>
      </c>
      <c r="AD155" s="4">
        <v>27099</v>
      </c>
      <c r="AE155" s="4">
        <v>27479</v>
      </c>
      <c r="AF155" s="4">
        <v>28639</v>
      </c>
      <c r="AG155" s="4">
        <v>29415</v>
      </c>
      <c r="AH155" s="54">
        <v>30027</v>
      </c>
      <c r="AI155" s="54">
        <v>31605</v>
      </c>
      <c r="AJ155" s="62">
        <v>32954</v>
      </c>
      <c r="AK155" s="24">
        <f t="shared" si="37"/>
        <v>34180.08170149839</v>
      </c>
      <c r="AL155" s="24">
        <f t="shared" si="37"/>
        <v>34463.493178774166</v>
      </c>
      <c r="AM155" s="24">
        <f t="shared" si="37"/>
        <v>35940.53871396314</v>
      </c>
      <c r="AN155" s="24">
        <f t="shared" si="37"/>
        <v>35831.919037425716</v>
      </c>
      <c r="AO155" s="24">
        <f t="shared" si="37"/>
        <v>37248.185168726166</v>
      </c>
      <c r="AP155" s="24">
        <f t="shared" si="37"/>
        <v>36840.57365270826</v>
      </c>
      <c r="AQ155" s="24">
        <f t="shared" si="37"/>
        <v>35703.627879989595</v>
      </c>
      <c r="AR155" s="24">
        <f t="shared" si="37"/>
        <v>35547.87424750602</v>
      </c>
      <c r="AS155" s="24">
        <f t="shared" si="37"/>
        <v>34790.05120434006</v>
      </c>
      <c r="AT155" s="24">
        <f t="shared" si="37"/>
        <v>34907.79657259187</v>
      </c>
      <c r="AU155" s="24">
        <f t="shared" si="37"/>
        <v>35254.66905245193</v>
      </c>
      <c r="AV155" s="24">
        <f t="shared" si="38"/>
        <v>34377.23159287061</v>
      </c>
      <c r="AW155" s="24">
        <f t="shared" si="38"/>
        <v>33626.05459882357</v>
      </c>
      <c r="AX155" s="24">
        <f t="shared" si="38"/>
        <v>34124.33222451175</v>
      </c>
      <c r="AY155" s="24">
        <f t="shared" si="38"/>
        <v>34283.53009193383</v>
      </c>
      <c r="AZ155" s="24">
        <f t="shared" si="38"/>
        <v>34379.371750552906</v>
      </c>
      <c r="BA155" s="24">
        <f t="shared" si="38"/>
        <v>34561.27663754258</v>
      </c>
      <c r="BB155" s="24">
        <f t="shared" si="38"/>
        <v>34263.71855971608</v>
      </c>
      <c r="BC155" s="24">
        <f t="shared" si="38"/>
        <v>34610.318837696825</v>
      </c>
      <c r="BD155" s="24">
        <f t="shared" si="38"/>
        <v>33553.865235540856</v>
      </c>
      <c r="BE155" s="24">
        <f t="shared" si="38"/>
        <v>34242.55823764301</v>
      </c>
      <c r="BF155" s="24">
        <f t="shared" si="38"/>
        <v>34242.55823764301</v>
      </c>
      <c r="BG155" s="24">
        <f t="shared" si="38"/>
        <v>34242.55823764301</v>
      </c>
      <c r="BH155" s="24">
        <f t="shared" si="38"/>
        <v>34242.55823764301</v>
      </c>
      <c r="BI155" s="24">
        <f t="shared" si="38"/>
        <v>34242.55823764301</v>
      </c>
      <c r="BJ155" s="24">
        <f t="shared" si="38"/>
        <v>34242.55823764301</v>
      </c>
      <c r="BK155" s="24">
        <f t="shared" si="38"/>
        <v>34242.55823764301</v>
      </c>
      <c r="BL155" s="24">
        <f t="shared" si="38"/>
        <v>34242.55823764301</v>
      </c>
      <c r="BM155" s="24">
        <f t="shared" si="38"/>
        <v>34242.55823764301</v>
      </c>
      <c r="BN155" s="24">
        <f t="shared" si="38"/>
        <v>34242.55823764301</v>
      </c>
      <c r="BO155" s="24"/>
      <c r="BP155" s="4"/>
      <c r="BQ155" s="42">
        <f ca="1" t="shared" si="35"/>
        <v>1.024828547058599</v>
      </c>
      <c r="BR155" s="4"/>
      <c r="BS155" s="2">
        <v>20</v>
      </c>
      <c r="BT155" s="25">
        <f ca="1" t="shared" si="33"/>
        <v>32954</v>
      </c>
      <c r="BU155" s="2"/>
    </row>
    <row r="156" spans="3:73" ht="12.75">
      <c r="C156" s="1" t="s">
        <v>22</v>
      </c>
      <c r="D156" s="3">
        <f t="shared" si="36"/>
        <v>21</v>
      </c>
      <c r="E156" s="4">
        <v>36089</v>
      </c>
      <c r="F156" s="4">
        <v>36199</v>
      </c>
      <c r="G156" s="4">
        <v>35847</v>
      </c>
      <c r="H156" s="4">
        <v>36955</v>
      </c>
      <c r="I156" s="4">
        <v>37011</v>
      </c>
      <c r="J156" s="4">
        <v>37590</v>
      </c>
      <c r="K156" s="4">
        <v>39816</v>
      </c>
      <c r="L156" s="4">
        <v>40231</v>
      </c>
      <c r="M156" s="4">
        <v>41556</v>
      </c>
      <c r="N156" s="4">
        <v>42962</v>
      </c>
      <c r="O156" s="4">
        <v>39749</v>
      </c>
      <c r="P156" s="4">
        <v>36397</v>
      </c>
      <c r="Q156" s="4">
        <v>35134</v>
      </c>
      <c r="R156" s="4">
        <v>35471</v>
      </c>
      <c r="S156" s="4">
        <v>37193</v>
      </c>
      <c r="T156" s="4">
        <v>37919</v>
      </c>
      <c r="U156" s="4">
        <v>36044</v>
      </c>
      <c r="V156" s="4">
        <v>36366</v>
      </c>
      <c r="W156" s="4">
        <v>36977</v>
      </c>
      <c r="X156" s="4">
        <v>33457</v>
      </c>
      <c r="Y156" s="4">
        <v>32162</v>
      </c>
      <c r="Z156" s="4">
        <v>32382</v>
      </c>
      <c r="AA156" s="4">
        <v>31217</v>
      </c>
      <c r="AB156" s="4">
        <v>30563</v>
      </c>
      <c r="AC156" s="4">
        <v>28635</v>
      </c>
      <c r="AD156" s="4">
        <v>28324</v>
      </c>
      <c r="AE156" s="4">
        <v>27781</v>
      </c>
      <c r="AF156" s="4">
        <v>28188</v>
      </c>
      <c r="AG156" s="4">
        <v>29399</v>
      </c>
      <c r="AH156" s="54">
        <v>30361</v>
      </c>
      <c r="AI156" s="54">
        <v>30934</v>
      </c>
      <c r="AJ156" s="62">
        <v>32633</v>
      </c>
      <c r="AK156" s="24">
        <f t="shared" si="37"/>
        <v>33996.3691726593</v>
      </c>
      <c r="AL156" s="24">
        <f t="shared" si="37"/>
        <v>35261.233109054934</v>
      </c>
      <c r="AM156" s="24">
        <f t="shared" si="37"/>
        <v>35553.60918507715</v>
      </c>
      <c r="AN156" s="24">
        <f t="shared" si="37"/>
        <v>37077.37520131531</v>
      </c>
      <c r="AO156" s="24">
        <f t="shared" si="37"/>
        <v>36965.31977183843</v>
      </c>
      <c r="AP156" s="24">
        <f t="shared" si="37"/>
        <v>38426.383868652905</v>
      </c>
      <c r="AQ156" s="24">
        <f t="shared" si="37"/>
        <v>38005.87917794549</v>
      </c>
      <c r="AR156" s="24">
        <f t="shared" si="37"/>
        <v>36832.970632135024</v>
      </c>
      <c r="AS156" s="24">
        <f t="shared" si="37"/>
        <v>36672.29035083702</v>
      </c>
      <c r="AT156" s="24">
        <f t="shared" si="37"/>
        <v>35890.49657942784</v>
      </c>
      <c r="AU156" s="24">
        <f t="shared" si="37"/>
        <v>36011.96635570566</v>
      </c>
      <c r="AV156" s="24">
        <f t="shared" si="38"/>
        <v>36369.81077159321</v>
      </c>
      <c r="AW156" s="24">
        <f t="shared" si="38"/>
        <v>35464.61905581222</v>
      </c>
      <c r="AX156" s="24">
        <f t="shared" si="38"/>
        <v>34689.68155494338</v>
      </c>
      <c r="AY156" s="24">
        <f t="shared" si="38"/>
        <v>35203.72021833392</v>
      </c>
      <c r="AZ156" s="24">
        <f t="shared" si="38"/>
        <v>35367.953679291044</v>
      </c>
      <c r="BA156" s="24">
        <f t="shared" si="38"/>
        <v>35466.82690890001</v>
      </c>
      <c r="BB156" s="24">
        <f t="shared" si="38"/>
        <v>35654.48563598661</v>
      </c>
      <c r="BC156" s="24">
        <f t="shared" si="38"/>
        <v>35347.51548777709</v>
      </c>
      <c r="BD156" s="24">
        <f t="shared" si="38"/>
        <v>35705.07909175778</v>
      </c>
      <c r="BE156" s="24">
        <f t="shared" si="38"/>
        <v>34615.20876728488</v>
      </c>
      <c r="BF156" s="24">
        <f t="shared" si="38"/>
        <v>35325.68584278685</v>
      </c>
      <c r="BG156" s="24">
        <f t="shared" si="38"/>
        <v>35325.68584278685</v>
      </c>
      <c r="BH156" s="24">
        <f t="shared" si="38"/>
        <v>35325.68584278685</v>
      </c>
      <c r="BI156" s="24">
        <f t="shared" si="38"/>
        <v>35325.68584278685</v>
      </c>
      <c r="BJ156" s="24">
        <f t="shared" si="38"/>
        <v>35325.68584278685</v>
      </c>
      <c r="BK156" s="24">
        <f t="shared" si="38"/>
        <v>35325.68584278685</v>
      </c>
      <c r="BL156" s="24">
        <f t="shared" si="38"/>
        <v>35325.68584278685</v>
      </c>
      <c r="BM156" s="24">
        <f t="shared" si="38"/>
        <v>35325.68584278685</v>
      </c>
      <c r="BN156" s="24">
        <f t="shared" si="38"/>
        <v>35325.68584278685</v>
      </c>
      <c r="BO156" s="24"/>
      <c r="BP156" s="4"/>
      <c r="BQ156" s="42">
        <f ca="1" t="shared" si="35"/>
        <v>1.031631036373712</v>
      </c>
      <c r="BR156" s="4"/>
      <c r="BS156" s="2">
        <v>21</v>
      </c>
      <c r="BT156" s="25">
        <f ca="1" t="shared" si="33"/>
        <v>32633</v>
      </c>
      <c r="BU156" s="2"/>
    </row>
    <row r="157" spans="3:73" ht="12.75">
      <c r="C157" s="1" t="s">
        <v>23</v>
      </c>
      <c r="D157" s="3">
        <f t="shared" si="36"/>
        <v>22</v>
      </c>
      <c r="E157" s="4">
        <v>36610</v>
      </c>
      <c r="F157" s="4">
        <v>36179</v>
      </c>
      <c r="G157" s="4">
        <v>36135</v>
      </c>
      <c r="H157" s="4">
        <v>35831</v>
      </c>
      <c r="I157" s="4">
        <v>36972</v>
      </c>
      <c r="J157" s="4">
        <v>37087</v>
      </c>
      <c r="K157" s="4">
        <v>37651</v>
      </c>
      <c r="L157" s="4">
        <v>39920</v>
      </c>
      <c r="M157" s="4">
        <v>40390</v>
      </c>
      <c r="N157" s="4">
        <v>41605</v>
      </c>
      <c r="O157" s="4">
        <v>42928</v>
      </c>
      <c r="P157" s="4">
        <v>39810</v>
      </c>
      <c r="Q157" s="4">
        <v>36605</v>
      </c>
      <c r="R157" s="4">
        <v>35317</v>
      </c>
      <c r="S157" s="4">
        <v>35738</v>
      </c>
      <c r="T157" s="4">
        <v>37412</v>
      </c>
      <c r="U157" s="4">
        <v>38190</v>
      </c>
      <c r="V157" s="4">
        <v>36498</v>
      </c>
      <c r="W157" s="4">
        <v>36697</v>
      </c>
      <c r="X157" s="4">
        <v>37342</v>
      </c>
      <c r="Y157" s="4">
        <v>33897</v>
      </c>
      <c r="Z157" s="4">
        <v>32637</v>
      </c>
      <c r="AA157" s="4">
        <v>32802</v>
      </c>
      <c r="AB157" s="4">
        <v>31709</v>
      </c>
      <c r="AC157" s="4">
        <v>31029</v>
      </c>
      <c r="AD157" s="4">
        <v>28994</v>
      </c>
      <c r="AE157" s="4">
        <v>28748</v>
      </c>
      <c r="AF157" s="4">
        <v>28316</v>
      </c>
      <c r="AG157" s="4">
        <v>28767</v>
      </c>
      <c r="AH157" s="54">
        <v>30178</v>
      </c>
      <c r="AI157" s="54">
        <v>31138</v>
      </c>
      <c r="AJ157" s="62">
        <v>31587</v>
      </c>
      <c r="AK157" s="24">
        <f t="shared" si="37"/>
        <v>33429.23433523074</v>
      </c>
      <c r="AL157" s="24">
        <f t="shared" si="37"/>
        <v>34825.86926178538</v>
      </c>
      <c r="AM157" s="24">
        <f t="shared" si="37"/>
        <v>36121.59545710766</v>
      </c>
      <c r="AN157" s="24">
        <f t="shared" si="37"/>
        <v>36421.10541204168</v>
      </c>
      <c r="AO157" s="24">
        <f t="shared" si="37"/>
        <v>37982.050811756286</v>
      </c>
      <c r="AP157" s="24">
        <f t="shared" si="37"/>
        <v>37867.261267107686</v>
      </c>
      <c r="AQ157" s="24">
        <f t="shared" si="37"/>
        <v>39363.97484144052</v>
      </c>
      <c r="AR157" s="24">
        <f t="shared" si="37"/>
        <v>38933.20997628188</v>
      </c>
      <c r="AS157" s="24">
        <f t="shared" si="37"/>
        <v>37731.68285245959</v>
      </c>
      <c r="AT157" s="24">
        <f t="shared" si="37"/>
        <v>37567.0820257945</v>
      </c>
      <c r="AU157" s="24">
        <f t="shared" si="37"/>
        <v>36766.21274665188</v>
      </c>
      <c r="AV157" s="24">
        <f t="shared" si="38"/>
        <v>36890.64634502896</v>
      </c>
      <c r="AW157" s="24">
        <f t="shared" si="38"/>
        <v>37257.222045524126</v>
      </c>
      <c r="AX157" s="24">
        <f t="shared" si="38"/>
        <v>36329.94395325089</v>
      </c>
      <c r="AY157" s="24">
        <f t="shared" si="38"/>
        <v>35536.09823536708</v>
      </c>
      <c r="AZ157" s="24">
        <f t="shared" si="38"/>
        <v>36062.67927100128</v>
      </c>
      <c r="BA157" s="24">
        <f t="shared" si="38"/>
        <v>36230.91997372619</v>
      </c>
      <c r="BB157" s="24">
        <f t="shared" si="38"/>
        <v>36332.205677218946</v>
      </c>
      <c r="BC157" s="24">
        <f t="shared" si="38"/>
        <v>36524.443214767714</v>
      </c>
      <c r="BD157" s="24">
        <f aca="true" t="shared" si="39" ref="BD157:BN157">BC156*$BQ157</f>
        <v>36209.983097143944</v>
      </c>
      <c r="BE157" s="24">
        <f t="shared" si="39"/>
        <v>36576.27113401522</v>
      </c>
      <c r="BF157" s="24">
        <f t="shared" si="39"/>
        <v>35459.80833648454</v>
      </c>
      <c r="BG157" s="24">
        <f t="shared" si="39"/>
        <v>36187.620816083865</v>
      </c>
      <c r="BH157" s="24">
        <f t="shared" si="39"/>
        <v>36187.620816083865</v>
      </c>
      <c r="BI157" s="24">
        <f t="shared" si="39"/>
        <v>36187.620816083865</v>
      </c>
      <c r="BJ157" s="24">
        <f t="shared" si="39"/>
        <v>36187.620816083865</v>
      </c>
      <c r="BK157" s="24">
        <f t="shared" si="39"/>
        <v>36187.620816083865</v>
      </c>
      <c r="BL157" s="24">
        <f t="shared" si="39"/>
        <v>36187.620816083865</v>
      </c>
      <c r="BM157" s="24">
        <f t="shared" si="39"/>
        <v>36187.620816083865</v>
      </c>
      <c r="BN157" s="24">
        <f t="shared" si="39"/>
        <v>36187.620816083865</v>
      </c>
      <c r="BO157" s="24"/>
      <c r="BP157" s="4"/>
      <c r="BQ157" s="42">
        <f ca="1" t="shared" si="35"/>
        <v>1.0243996670618927</v>
      </c>
      <c r="BR157" s="4"/>
      <c r="BS157" s="2">
        <v>22</v>
      </c>
      <c r="BT157" s="25">
        <f ca="1" t="shared" si="33"/>
        <v>31587</v>
      </c>
      <c r="BU157" s="2"/>
    </row>
    <row r="158" spans="3:73" ht="12.75">
      <c r="C158" s="1" t="s">
        <v>24</v>
      </c>
      <c r="D158" s="3">
        <f t="shared" si="36"/>
        <v>23</v>
      </c>
      <c r="E158" s="4">
        <v>36391</v>
      </c>
      <c r="F158" s="4">
        <v>36728</v>
      </c>
      <c r="G158" s="4">
        <v>36100</v>
      </c>
      <c r="H158" s="4">
        <v>36077</v>
      </c>
      <c r="I158" s="4">
        <v>35804</v>
      </c>
      <c r="J158" s="4">
        <v>36963</v>
      </c>
      <c r="K158" s="4">
        <v>37086</v>
      </c>
      <c r="L158" s="4">
        <v>37755</v>
      </c>
      <c r="M158" s="4">
        <v>40049</v>
      </c>
      <c r="N158" s="4">
        <v>40393</v>
      </c>
      <c r="O158" s="4">
        <v>41539</v>
      </c>
      <c r="P158" s="4">
        <v>42977</v>
      </c>
      <c r="Q158" s="4">
        <v>39914</v>
      </c>
      <c r="R158" s="4">
        <v>36781</v>
      </c>
      <c r="S158" s="4">
        <v>35459</v>
      </c>
      <c r="T158" s="4">
        <v>35929</v>
      </c>
      <c r="U158" s="4">
        <v>37606</v>
      </c>
      <c r="V158" s="4">
        <v>38452</v>
      </c>
      <c r="W158" s="4">
        <v>36800</v>
      </c>
      <c r="X158" s="4">
        <v>36951</v>
      </c>
      <c r="Y158" s="4">
        <v>37589</v>
      </c>
      <c r="Z158" s="4">
        <v>34163</v>
      </c>
      <c r="AA158" s="4">
        <v>32852</v>
      </c>
      <c r="AB158" s="4">
        <v>33156</v>
      </c>
      <c r="AC158" s="4">
        <v>31988</v>
      </c>
      <c r="AD158" s="4">
        <v>31240</v>
      </c>
      <c r="AE158" s="4">
        <v>29238</v>
      </c>
      <c r="AF158" s="4">
        <v>29086</v>
      </c>
      <c r="AG158" s="4">
        <v>28733</v>
      </c>
      <c r="AH158" s="54">
        <v>29424</v>
      </c>
      <c r="AI158" s="54">
        <v>30912</v>
      </c>
      <c r="AJ158" s="62">
        <v>31683</v>
      </c>
      <c r="AK158" s="24">
        <f aca="true" t="shared" si="40" ref="AJ158:AN167">AJ157*$BQ158</f>
        <v>32267.844656651716</v>
      </c>
      <c r="AL158" s="24">
        <f t="shared" si="40"/>
        <v>34149.78758729963</v>
      </c>
      <c r="AM158" s="24">
        <f t="shared" si="40"/>
        <v>35576.5263992197</v>
      </c>
      <c r="AN158" s="24">
        <f t="shared" si="40"/>
        <v>36900.18143414589</v>
      </c>
      <c r="AO158" s="24">
        <f aca="true" t="shared" si="41" ref="AO158:BN171">AN157*$BQ158</f>
        <v>37206.14720167468</v>
      </c>
      <c r="AP158" s="24">
        <f t="shared" si="41"/>
        <v>38800.73813071213</v>
      </c>
      <c r="AQ158" s="24">
        <f t="shared" si="41"/>
        <v>38683.47434513804</v>
      </c>
      <c r="AR158" s="24">
        <f t="shared" si="41"/>
        <v>40212.44895849397</v>
      </c>
      <c r="AS158" s="24">
        <f t="shared" si="41"/>
        <v>39772.399135703505</v>
      </c>
      <c r="AT158" s="24">
        <f t="shared" si="41"/>
        <v>38544.97359411199</v>
      </c>
      <c r="AU158" s="24">
        <f t="shared" si="41"/>
        <v>38376.82486504036</v>
      </c>
      <c r="AV158" s="24">
        <f t="shared" si="41"/>
        <v>37558.693181447146</v>
      </c>
      <c r="AW158" s="24">
        <f t="shared" si="41"/>
        <v>37685.808894319525</v>
      </c>
      <c r="AX158" s="24">
        <f t="shared" si="41"/>
        <v>38060.28598168083</v>
      </c>
      <c r="AY158" s="24">
        <f t="shared" si="41"/>
        <v>37113.02079552864</v>
      </c>
      <c r="AZ158" s="24">
        <f t="shared" si="41"/>
        <v>36302.064063138</v>
      </c>
      <c r="BA158" s="24">
        <f t="shared" si="41"/>
        <v>36839.995334135034</v>
      </c>
      <c r="BB158" s="24">
        <f t="shared" si="41"/>
        <v>37011.86239528213</v>
      </c>
      <c r="BC158" s="24">
        <f t="shared" si="41"/>
        <v>37115.331270016795</v>
      </c>
      <c r="BD158" s="24">
        <f t="shared" si="41"/>
        <v>37311.71240778869</v>
      </c>
      <c r="BE158" s="24">
        <f t="shared" si="41"/>
        <v>36990.47423302704</v>
      </c>
      <c r="BF158" s="24">
        <f t="shared" si="41"/>
        <v>37364.65745629459</v>
      </c>
      <c r="BG158" s="24">
        <f t="shared" si="41"/>
        <v>36224.12976719304</v>
      </c>
      <c r="BH158" s="24">
        <f t="shared" si="41"/>
        <v>36967.62994229304</v>
      </c>
      <c r="BI158" s="24">
        <f t="shared" si="41"/>
        <v>36967.62994229304</v>
      </c>
      <c r="BJ158" s="24">
        <f t="shared" si="41"/>
        <v>36967.62994229304</v>
      </c>
      <c r="BK158" s="24">
        <f t="shared" si="41"/>
        <v>36967.62994229304</v>
      </c>
      <c r="BL158" s="24">
        <f t="shared" si="41"/>
        <v>36967.62994229304</v>
      </c>
      <c r="BM158" s="24">
        <f>BL157*$BQ158</f>
        <v>36967.62994229304</v>
      </c>
      <c r="BN158" s="24">
        <f>BM157*$BQ158</f>
        <v>36967.62994229304</v>
      </c>
      <c r="BO158" s="24"/>
      <c r="BP158" s="4"/>
      <c r="BQ158" s="42">
        <f ca="1" t="shared" si="35"/>
        <v>1.0215545843749554</v>
      </c>
      <c r="BR158" s="4"/>
      <c r="BS158" s="2">
        <v>23</v>
      </c>
      <c r="BT158" s="25">
        <f ca="1" t="shared" si="33"/>
        <v>31683</v>
      </c>
      <c r="BU158" s="2"/>
    </row>
    <row r="159" spans="3:73" ht="12.75">
      <c r="C159" s="1" t="s">
        <v>25</v>
      </c>
      <c r="D159" s="3">
        <f t="shared" si="36"/>
        <v>24</v>
      </c>
      <c r="E159" s="4">
        <v>36187</v>
      </c>
      <c r="F159" s="4">
        <v>36450</v>
      </c>
      <c r="G159" s="4">
        <v>36711</v>
      </c>
      <c r="H159" s="4">
        <v>36059</v>
      </c>
      <c r="I159" s="4">
        <v>36007</v>
      </c>
      <c r="J159" s="4">
        <v>35780</v>
      </c>
      <c r="K159" s="4">
        <v>36938</v>
      </c>
      <c r="L159" s="4">
        <v>37160</v>
      </c>
      <c r="M159" s="4">
        <v>37887</v>
      </c>
      <c r="N159" s="4">
        <v>40070</v>
      </c>
      <c r="O159" s="4">
        <v>40373</v>
      </c>
      <c r="P159" s="4">
        <v>41533</v>
      </c>
      <c r="Q159" s="4">
        <v>43063</v>
      </c>
      <c r="R159" s="4">
        <v>40030</v>
      </c>
      <c r="S159" s="4">
        <v>36900</v>
      </c>
      <c r="T159" s="4">
        <v>35697</v>
      </c>
      <c r="U159" s="4">
        <v>36074</v>
      </c>
      <c r="V159" s="4">
        <v>37873</v>
      </c>
      <c r="W159" s="4">
        <v>38809</v>
      </c>
      <c r="X159" s="4">
        <v>36924</v>
      </c>
      <c r="Y159" s="4">
        <v>37158</v>
      </c>
      <c r="Z159" s="4">
        <v>37803</v>
      </c>
      <c r="AA159" s="4">
        <v>34352</v>
      </c>
      <c r="AB159" s="4">
        <v>33069</v>
      </c>
      <c r="AC159" s="4">
        <v>33351</v>
      </c>
      <c r="AD159" s="4">
        <v>32093</v>
      </c>
      <c r="AE159" s="4">
        <v>31352</v>
      </c>
      <c r="AF159" s="4">
        <v>29498</v>
      </c>
      <c r="AG159" s="4">
        <v>29406</v>
      </c>
      <c r="AH159" s="54">
        <v>29259</v>
      </c>
      <c r="AI159" s="54">
        <v>30118</v>
      </c>
      <c r="AJ159" s="62">
        <v>31260</v>
      </c>
      <c r="AK159" s="24">
        <f t="shared" si="40"/>
        <v>32244.32168060741</v>
      </c>
      <c r="AL159" s="24">
        <f t="shared" si="40"/>
        <v>32839.52791872445</v>
      </c>
      <c r="AM159" s="24">
        <f t="shared" si="40"/>
        <v>34754.81287407452</v>
      </c>
      <c r="AN159" s="24">
        <f t="shared" si="40"/>
        <v>36206.828945966656</v>
      </c>
      <c r="AO159" s="24">
        <f aca="true" t="shared" si="42" ref="AO159:AU173">AN158*$BQ159</f>
        <v>37553.934925208385</v>
      </c>
      <c r="AP159" s="24">
        <f t="shared" si="42"/>
        <v>37865.3214300044</v>
      </c>
      <c r="AQ159" s="24">
        <f t="shared" si="42"/>
        <v>39488.16342302471</v>
      </c>
      <c r="AR159" s="24">
        <f t="shared" si="42"/>
        <v>39368.82209728104</v>
      </c>
      <c r="AS159" s="24">
        <f t="shared" si="42"/>
        <v>40924.885262843985</v>
      </c>
      <c r="AT159" s="24">
        <f t="shared" si="42"/>
        <v>40477.03916110015</v>
      </c>
      <c r="AU159" s="24">
        <f t="shared" si="42"/>
        <v>39227.86755481063</v>
      </c>
      <c r="AV159" s="24">
        <f t="shared" si="41"/>
        <v>39056.73976671068</v>
      </c>
      <c r="AW159" s="24">
        <f t="shared" si="41"/>
        <v>38224.11339979856</v>
      </c>
      <c r="AX159" s="24">
        <f t="shared" si="41"/>
        <v>38353.4811975613</v>
      </c>
      <c r="AY159" s="24">
        <f t="shared" si="41"/>
        <v>38734.59282420318</v>
      </c>
      <c r="AZ159" s="24">
        <f t="shared" si="41"/>
        <v>37770.545121045914</v>
      </c>
      <c r="BA159" s="24">
        <f t="shared" si="41"/>
        <v>36945.220822581185</v>
      </c>
      <c r="BB159" s="24">
        <f t="shared" si="41"/>
        <v>37492.68251951918</v>
      </c>
      <c r="BC159" s="24">
        <f t="shared" si="41"/>
        <v>37667.59451667625</v>
      </c>
      <c r="BD159" s="24">
        <f t="shared" si="41"/>
        <v>37772.89652977081</v>
      </c>
      <c r="BE159" s="24">
        <f t="shared" si="41"/>
        <v>37972.75691478235</v>
      </c>
      <c r="BF159" s="24">
        <f t="shared" si="41"/>
        <v>37645.827424421404</v>
      </c>
      <c r="BG159" s="24">
        <f t="shared" si="41"/>
        <v>38026.63998063532</v>
      </c>
      <c r="BH159" s="24">
        <f t="shared" si="41"/>
        <v>36865.90577954861</v>
      </c>
      <c r="BI159" s="24">
        <f t="shared" si="41"/>
        <v>37622.578405736545</v>
      </c>
      <c r="BJ159" s="24">
        <f t="shared" si="41"/>
        <v>37622.578405736545</v>
      </c>
      <c r="BK159" s="24">
        <f t="shared" si="41"/>
        <v>37622.578405736545</v>
      </c>
      <c r="BL159" s="24">
        <f t="shared" si="41"/>
        <v>37622.578405736545</v>
      </c>
      <c r="BM159" s="24">
        <f t="shared" si="41"/>
        <v>37622.578405736545</v>
      </c>
      <c r="BN159" s="24">
        <f t="shared" si="41"/>
        <v>37622.578405736545</v>
      </c>
      <c r="BO159" s="24"/>
      <c r="BP159" s="4"/>
      <c r="BQ159" s="42">
        <f ca="1" t="shared" si="35"/>
        <v>1.0177168096647227</v>
      </c>
      <c r="BR159" s="4"/>
      <c r="BS159" s="2">
        <v>24</v>
      </c>
      <c r="BT159" s="25">
        <f ca="1" t="shared" si="33"/>
        <v>31260</v>
      </c>
      <c r="BU159" s="2"/>
    </row>
    <row r="160" spans="3:73" ht="12.75">
      <c r="C160" s="1" t="s">
        <v>26</v>
      </c>
      <c r="D160" s="3">
        <f t="shared" si="36"/>
        <v>25</v>
      </c>
      <c r="E160" s="4">
        <v>36939</v>
      </c>
      <c r="F160" s="4">
        <v>36248</v>
      </c>
      <c r="G160" s="4">
        <v>36405</v>
      </c>
      <c r="H160" s="4">
        <v>36593</v>
      </c>
      <c r="I160" s="4">
        <v>36067</v>
      </c>
      <c r="J160" s="4">
        <v>36022</v>
      </c>
      <c r="K160" s="4">
        <v>35759</v>
      </c>
      <c r="L160" s="4">
        <v>37018</v>
      </c>
      <c r="M160" s="4">
        <v>37225</v>
      </c>
      <c r="N160" s="4">
        <v>37913</v>
      </c>
      <c r="O160" s="4">
        <v>39956</v>
      </c>
      <c r="P160" s="4">
        <v>40324</v>
      </c>
      <c r="Q160" s="4">
        <v>41574</v>
      </c>
      <c r="R160" s="4">
        <v>43143</v>
      </c>
      <c r="S160" s="4">
        <v>40183</v>
      </c>
      <c r="T160" s="4">
        <v>37098</v>
      </c>
      <c r="U160" s="4">
        <v>35835</v>
      </c>
      <c r="V160" s="4">
        <v>36383</v>
      </c>
      <c r="W160" s="4">
        <v>38097</v>
      </c>
      <c r="X160" s="4">
        <v>38986</v>
      </c>
      <c r="Y160" s="4">
        <v>37154</v>
      </c>
      <c r="Z160" s="4">
        <v>37318</v>
      </c>
      <c r="AA160" s="4">
        <v>37955</v>
      </c>
      <c r="AB160" s="4">
        <v>34525</v>
      </c>
      <c r="AC160" s="4">
        <v>33263</v>
      </c>
      <c r="AD160" s="4">
        <v>33381</v>
      </c>
      <c r="AE160" s="4">
        <v>32149</v>
      </c>
      <c r="AF160" s="4">
        <v>31561</v>
      </c>
      <c r="AG160" s="4">
        <v>29796</v>
      </c>
      <c r="AH160" s="54">
        <v>29971</v>
      </c>
      <c r="AI160" s="54">
        <v>29891</v>
      </c>
      <c r="AJ160" s="62">
        <v>30408</v>
      </c>
      <c r="AK160" s="24">
        <f t="shared" si="40"/>
        <v>31785.613462343954</v>
      </c>
      <c r="AL160" s="24">
        <f t="shared" si="40"/>
        <v>32786.485774000765</v>
      </c>
      <c r="AM160" s="24">
        <f t="shared" si="40"/>
        <v>33391.699958746896</v>
      </c>
      <c r="AN160" s="24">
        <f t="shared" si="40"/>
        <v>35339.18899460742</v>
      </c>
      <c r="AO160" s="24">
        <f t="shared" si="42"/>
        <v>36815.6196280775</v>
      </c>
      <c r="AP160" s="24">
        <f t="shared" si="42"/>
        <v>38185.376184347166</v>
      </c>
      <c r="AQ160" s="24">
        <f t="shared" si="42"/>
        <v>38501.9984197546</v>
      </c>
      <c r="AR160" s="24">
        <f t="shared" si="42"/>
        <v>40152.12728413731</v>
      </c>
      <c r="AS160" s="24">
        <f t="shared" si="42"/>
        <v>40030.77932347921</v>
      </c>
      <c r="AT160" s="24">
        <f t="shared" si="42"/>
        <v>41613.0065244893</v>
      </c>
      <c r="AU160" s="24">
        <f t="shared" si="42"/>
        <v>41157.630226324</v>
      </c>
      <c r="AV160" s="24">
        <f t="shared" si="41"/>
        <v>39887.45473605996</v>
      </c>
      <c r="AW160" s="24">
        <f t="shared" si="41"/>
        <v>39713.449562508744</v>
      </c>
      <c r="AX160" s="24">
        <f t="shared" si="41"/>
        <v>38866.82320751117</v>
      </c>
      <c r="AY160" s="24">
        <f t="shared" si="41"/>
        <v>38998.36622779783</v>
      </c>
      <c r="AZ160" s="24">
        <f t="shared" si="41"/>
        <v>39385.88596069751</v>
      </c>
      <c r="BA160" s="24">
        <f t="shared" si="41"/>
        <v>38405.62851822095</v>
      </c>
      <c r="BB160" s="24">
        <f t="shared" si="41"/>
        <v>37566.42701047686</v>
      </c>
      <c r="BC160" s="24">
        <f t="shared" si="41"/>
        <v>38123.09386538121</v>
      </c>
      <c r="BD160" s="24">
        <f t="shared" si="41"/>
        <v>38300.94687662757</v>
      </c>
      <c r="BE160" s="24">
        <f t="shared" si="41"/>
        <v>38408.019464120545</v>
      </c>
      <c r="BF160" s="24">
        <f t="shared" si="41"/>
        <v>38611.240351657725</v>
      </c>
      <c r="BG160" s="24">
        <f t="shared" si="41"/>
        <v>38278.81378703666</v>
      </c>
      <c r="BH160" s="24">
        <f t="shared" si="41"/>
        <v>38666.02942086337</v>
      </c>
      <c r="BI160" s="24">
        <f t="shared" si="41"/>
        <v>37485.77834446334</v>
      </c>
      <c r="BJ160" s="24">
        <f t="shared" si="41"/>
        <v>38255.173853533925</v>
      </c>
      <c r="BK160" s="24">
        <f t="shared" si="41"/>
        <v>38255.173853533925</v>
      </c>
      <c r="BL160" s="24">
        <f t="shared" si="41"/>
        <v>38255.173853533925</v>
      </c>
      <c r="BM160" s="24">
        <f t="shared" si="41"/>
        <v>38255.173853533925</v>
      </c>
      <c r="BN160" s="24">
        <f t="shared" si="41"/>
        <v>38255.173853533925</v>
      </c>
      <c r="BO160" s="24"/>
      <c r="BP160" s="4"/>
      <c r="BQ160" s="42">
        <f ca="1" t="shared" si="35"/>
        <v>1.0168142502349313</v>
      </c>
      <c r="BR160" s="4"/>
      <c r="BS160" s="2">
        <v>25</v>
      </c>
      <c r="BT160" s="25">
        <f ca="1" t="shared" si="33"/>
        <v>30408</v>
      </c>
      <c r="BU160" s="2"/>
    </row>
    <row r="161" spans="3:73" ht="12.75">
      <c r="C161" s="1" t="s">
        <v>27</v>
      </c>
      <c r="D161" s="3">
        <f t="shared" si="36"/>
        <v>26</v>
      </c>
      <c r="E161" s="4">
        <v>36475</v>
      </c>
      <c r="F161" s="4">
        <v>36936</v>
      </c>
      <c r="G161" s="4">
        <v>36205</v>
      </c>
      <c r="H161" s="4">
        <v>36345</v>
      </c>
      <c r="I161" s="4">
        <v>36549</v>
      </c>
      <c r="J161" s="4">
        <v>36048</v>
      </c>
      <c r="K161" s="4">
        <v>35998</v>
      </c>
      <c r="L161" s="4">
        <v>35809</v>
      </c>
      <c r="M161" s="4">
        <v>37077</v>
      </c>
      <c r="N161" s="4">
        <v>37206</v>
      </c>
      <c r="O161" s="4">
        <v>37827</v>
      </c>
      <c r="P161" s="4">
        <v>39948</v>
      </c>
      <c r="Q161" s="4">
        <v>40363</v>
      </c>
      <c r="R161" s="4">
        <v>41675</v>
      </c>
      <c r="S161" s="4">
        <v>43185</v>
      </c>
      <c r="T161" s="4">
        <v>40257</v>
      </c>
      <c r="U161" s="4">
        <v>37234</v>
      </c>
      <c r="V161" s="4">
        <v>36115</v>
      </c>
      <c r="W161" s="4">
        <v>36666</v>
      </c>
      <c r="X161" s="4">
        <v>38226</v>
      </c>
      <c r="Y161" s="4">
        <v>39179</v>
      </c>
      <c r="Z161" s="4">
        <v>37292</v>
      </c>
      <c r="AA161" s="4">
        <v>37371</v>
      </c>
      <c r="AB161" s="4">
        <v>38119</v>
      </c>
      <c r="AC161" s="4">
        <v>34688</v>
      </c>
      <c r="AD161" s="4">
        <v>33372</v>
      </c>
      <c r="AE161" s="4">
        <v>33437</v>
      </c>
      <c r="AF161" s="4">
        <v>32429</v>
      </c>
      <c r="AG161" s="4">
        <v>31766</v>
      </c>
      <c r="AH161" s="54">
        <v>30208</v>
      </c>
      <c r="AI161" s="54">
        <v>30497</v>
      </c>
      <c r="AJ161" s="62">
        <v>30151</v>
      </c>
      <c r="AK161" s="24">
        <f t="shared" si="40"/>
        <v>30814.209610074766</v>
      </c>
      <c r="AL161" s="24">
        <f t="shared" si="40"/>
        <v>32210.226118570143</v>
      </c>
      <c r="AM161" s="24">
        <f t="shared" si="40"/>
        <v>33224.46872592061</v>
      </c>
      <c r="AN161" s="24">
        <f t="shared" si="40"/>
        <v>33837.767750774525</v>
      </c>
      <c r="AO161" s="24">
        <f t="shared" si="42"/>
        <v>35811.272597010015</v>
      </c>
      <c r="AP161" s="24">
        <f t="shared" si="42"/>
        <v>37307.42633992248</v>
      </c>
      <c r="AQ161" s="24">
        <f t="shared" si="42"/>
        <v>38695.480984741866</v>
      </c>
      <c r="AR161" s="24">
        <f t="shared" si="42"/>
        <v>39016.33286349269</v>
      </c>
      <c r="AS161" s="24">
        <f t="shared" si="42"/>
        <v>40688.50520993847</v>
      </c>
      <c r="AT161" s="24">
        <f t="shared" si="42"/>
        <v>40565.53620522018</v>
      </c>
      <c r="AU161" s="24">
        <f t="shared" si="42"/>
        <v>42168.89981422725</v>
      </c>
      <c r="AV161" s="24">
        <f t="shared" si="41"/>
        <v>41707.440306757984</v>
      </c>
      <c r="AW161" s="24">
        <f t="shared" si="41"/>
        <v>40420.296995834025</v>
      </c>
      <c r="AX161" s="24">
        <f t="shared" si="41"/>
        <v>40243.96734932506</v>
      </c>
      <c r="AY161" s="24">
        <f t="shared" si="41"/>
        <v>39386.03121527123</v>
      </c>
      <c r="AZ161" s="24">
        <f t="shared" si="41"/>
        <v>39519.33147177792</v>
      </c>
      <c r="BA161" s="24">
        <f t="shared" si="41"/>
        <v>39912.02794236497</v>
      </c>
      <c r="BB161" s="24">
        <f t="shared" si="41"/>
        <v>38918.67559086837</v>
      </c>
      <c r="BC161" s="24">
        <f t="shared" si="41"/>
        <v>38068.26348995029</v>
      </c>
      <c r="BD161" s="24">
        <f t="shared" si="41"/>
        <v>38632.36665852447</v>
      </c>
      <c r="BE161" s="24">
        <f t="shared" si="41"/>
        <v>38812.59554461788</v>
      </c>
      <c r="BF161" s="24">
        <f t="shared" si="41"/>
        <v>38921.09847656018</v>
      </c>
      <c r="BG161" s="24">
        <f t="shared" si="41"/>
        <v>39127.034119342214</v>
      </c>
      <c r="BH161" s="24">
        <f t="shared" si="41"/>
        <v>38790.1667869892</v>
      </c>
      <c r="BI161" s="24">
        <f t="shared" si="41"/>
        <v>39182.555096152384</v>
      </c>
      <c r="BJ161" s="24">
        <f t="shared" si="41"/>
        <v>37986.53746721569</v>
      </c>
      <c r="BK161" s="24">
        <f t="shared" si="41"/>
        <v>38766.21105605913</v>
      </c>
      <c r="BL161" s="24">
        <f t="shared" si="41"/>
        <v>38766.21105605913</v>
      </c>
      <c r="BM161" s="24">
        <f t="shared" si="41"/>
        <v>38766.21105605913</v>
      </c>
      <c r="BN161" s="24">
        <f t="shared" si="41"/>
        <v>38766.21105605913</v>
      </c>
      <c r="BO161" s="24"/>
      <c r="BP161" s="4"/>
      <c r="BQ161" s="42">
        <f ca="1" t="shared" si="35"/>
        <v>1.0133586427938295</v>
      </c>
      <c r="BR161" s="4"/>
      <c r="BS161" s="2">
        <v>26</v>
      </c>
      <c r="BT161" s="25">
        <f ca="1" t="shared" si="33"/>
        <v>30151</v>
      </c>
      <c r="BU161" s="2"/>
    </row>
    <row r="162" spans="3:73" ht="12.75">
      <c r="C162" s="1" t="s">
        <v>28</v>
      </c>
      <c r="D162" s="3">
        <f t="shared" si="36"/>
        <v>27</v>
      </c>
      <c r="E162" s="4">
        <v>35658</v>
      </c>
      <c r="F162" s="4">
        <v>36503</v>
      </c>
      <c r="G162" s="4">
        <v>36883</v>
      </c>
      <c r="H162" s="4">
        <v>36101</v>
      </c>
      <c r="I162" s="4">
        <v>36288</v>
      </c>
      <c r="J162" s="4">
        <v>36510</v>
      </c>
      <c r="K162" s="4">
        <v>36011</v>
      </c>
      <c r="L162" s="4">
        <v>36041</v>
      </c>
      <c r="M162" s="4">
        <v>35888</v>
      </c>
      <c r="N162" s="4">
        <v>37070</v>
      </c>
      <c r="O162" s="4">
        <v>37135</v>
      </c>
      <c r="P162" s="4">
        <v>37786</v>
      </c>
      <c r="Q162" s="4">
        <v>40012</v>
      </c>
      <c r="R162" s="4">
        <v>40431</v>
      </c>
      <c r="S162" s="4">
        <v>41702</v>
      </c>
      <c r="T162" s="4">
        <v>43239</v>
      </c>
      <c r="U162" s="4">
        <v>40394</v>
      </c>
      <c r="V162" s="4">
        <v>37514</v>
      </c>
      <c r="W162" s="4">
        <v>36367</v>
      </c>
      <c r="X162" s="4">
        <v>36815</v>
      </c>
      <c r="Y162" s="4">
        <v>38342</v>
      </c>
      <c r="Z162" s="4">
        <v>39273</v>
      </c>
      <c r="AA162" s="4">
        <v>37403</v>
      </c>
      <c r="AB162" s="4">
        <v>37525</v>
      </c>
      <c r="AC162" s="4">
        <v>38155</v>
      </c>
      <c r="AD162" s="4">
        <v>34723</v>
      </c>
      <c r="AE162" s="4">
        <v>33446</v>
      </c>
      <c r="AF162" s="4">
        <v>33644</v>
      </c>
      <c r="AG162" s="4">
        <v>32625</v>
      </c>
      <c r="AH162" s="54">
        <v>32200</v>
      </c>
      <c r="AI162" s="54">
        <v>30663</v>
      </c>
      <c r="AJ162" s="62">
        <v>30658</v>
      </c>
      <c r="AK162" s="24">
        <f t="shared" si="40"/>
        <v>30492.75002015008</v>
      </c>
      <c r="AL162" s="24">
        <f t="shared" si="40"/>
        <v>31163.476856771453</v>
      </c>
      <c r="AM162" s="24">
        <f t="shared" si="40"/>
        <v>32575.316676928403</v>
      </c>
      <c r="AN162" s="24">
        <f t="shared" si="40"/>
        <v>33601.05533520584</v>
      </c>
      <c r="AO162" s="24">
        <f t="shared" si="42"/>
        <v>34221.30586926681</v>
      </c>
      <c r="AP162" s="24">
        <f t="shared" si="42"/>
        <v>36217.1796359682</v>
      </c>
      <c r="AQ162" s="24">
        <f t="shared" si="42"/>
        <v>37730.291707685275</v>
      </c>
      <c r="AR162" s="24">
        <f t="shared" si="42"/>
        <v>39134.079419495356</v>
      </c>
      <c r="AS162" s="24">
        <f t="shared" si="42"/>
        <v>39458.568031224466</v>
      </c>
      <c r="AT162" s="24">
        <f t="shared" si="42"/>
        <v>41149.69380983144</v>
      </c>
      <c r="AU162" s="24">
        <f t="shared" si="42"/>
        <v>41025.33099861121</v>
      </c>
      <c r="AV162" s="24">
        <f t="shared" si="41"/>
        <v>42646.86811913318</v>
      </c>
      <c r="AW162" s="24">
        <f t="shared" si="41"/>
        <v>42180.17814514619</v>
      </c>
      <c r="AX162" s="24">
        <f t="shared" si="41"/>
        <v>40878.445558495245</v>
      </c>
      <c r="AY162" s="24">
        <f t="shared" si="41"/>
        <v>40700.11728307688</v>
      </c>
      <c r="AZ162" s="24">
        <f t="shared" si="41"/>
        <v>39832.45677201729</v>
      </c>
      <c r="BA162" s="24">
        <f t="shared" si="41"/>
        <v>39967.26793580226</v>
      </c>
      <c r="BB162" s="24">
        <f t="shared" si="41"/>
        <v>40364.41547025903</v>
      </c>
      <c r="BC162" s="24">
        <f t="shared" si="41"/>
        <v>39359.803850872806</v>
      </c>
      <c r="BD162" s="24">
        <f t="shared" si="41"/>
        <v>38499.75265497861</v>
      </c>
      <c r="BE162" s="24">
        <f t="shared" si="41"/>
        <v>39070.2497165987</v>
      </c>
      <c r="BF162" s="24">
        <f t="shared" si="41"/>
        <v>39252.52142798659</v>
      </c>
      <c r="BG162" s="24">
        <f t="shared" si="41"/>
        <v>39362.2541990446</v>
      </c>
      <c r="BH162" s="24">
        <f t="shared" si="41"/>
        <v>39570.524043347985</v>
      </c>
      <c r="BI162" s="24">
        <f t="shared" si="41"/>
        <v>39229.83844899306</v>
      </c>
      <c r="BJ162" s="24">
        <f t="shared" si="41"/>
        <v>39626.67432913443</v>
      </c>
      <c r="BK162" s="24">
        <f t="shared" si="41"/>
        <v>38417.100299123515</v>
      </c>
      <c r="BL162" s="24">
        <f t="shared" si="41"/>
        <v>39205.61118904147</v>
      </c>
      <c r="BM162" s="24">
        <f t="shared" si="41"/>
        <v>39205.61118904147</v>
      </c>
      <c r="BN162" s="24">
        <f t="shared" si="41"/>
        <v>39205.61118904147</v>
      </c>
      <c r="BO162" s="24"/>
      <c r="BP162" s="4"/>
      <c r="BQ162" s="42">
        <f ca="1" t="shared" si="35"/>
        <v>1.01133461643561</v>
      </c>
      <c r="BR162" s="4"/>
      <c r="BS162" s="2">
        <v>27</v>
      </c>
      <c r="BT162" s="25">
        <f ca="1" t="shared" si="33"/>
        <v>30658</v>
      </c>
      <c r="BU162" s="2"/>
    </row>
    <row r="163" spans="3:73" ht="12.75">
      <c r="C163" s="1" t="s">
        <v>29</v>
      </c>
      <c r="D163" s="3">
        <f t="shared" si="36"/>
        <v>28</v>
      </c>
      <c r="E163" s="4">
        <v>37561</v>
      </c>
      <c r="F163" s="4">
        <v>35735</v>
      </c>
      <c r="G163" s="4">
        <v>36461</v>
      </c>
      <c r="H163" s="4">
        <v>36801</v>
      </c>
      <c r="I163" s="4">
        <v>36113</v>
      </c>
      <c r="J163" s="4">
        <v>36220</v>
      </c>
      <c r="K163" s="4">
        <v>36524</v>
      </c>
      <c r="L163" s="4">
        <v>36036</v>
      </c>
      <c r="M163" s="4">
        <v>36079</v>
      </c>
      <c r="N163" s="4">
        <v>35934</v>
      </c>
      <c r="O163" s="4">
        <v>37036</v>
      </c>
      <c r="P163" s="4">
        <v>37125</v>
      </c>
      <c r="Q163" s="4">
        <v>37878</v>
      </c>
      <c r="R163" s="4">
        <v>40045</v>
      </c>
      <c r="S163" s="4">
        <v>40534</v>
      </c>
      <c r="T163" s="4">
        <v>41820</v>
      </c>
      <c r="U163" s="4">
        <v>43351</v>
      </c>
      <c r="V163" s="4">
        <v>40669</v>
      </c>
      <c r="W163" s="4">
        <v>37683</v>
      </c>
      <c r="X163" s="4">
        <v>36471</v>
      </c>
      <c r="Y163" s="4">
        <v>36900</v>
      </c>
      <c r="Z163" s="4">
        <v>38379</v>
      </c>
      <c r="AA163" s="4">
        <v>39335</v>
      </c>
      <c r="AB163" s="4">
        <v>37505</v>
      </c>
      <c r="AC163" s="4">
        <v>37698</v>
      </c>
      <c r="AD163" s="4">
        <v>38252</v>
      </c>
      <c r="AE163" s="4">
        <v>34749</v>
      </c>
      <c r="AF163" s="4">
        <v>33537</v>
      </c>
      <c r="AG163" s="4">
        <v>33728</v>
      </c>
      <c r="AH163" s="54">
        <v>32941</v>
      </c>
      <c r="AI163" s="54">
        <v>32628</v>
      </c>
      <c r="AJ163" s="62">
        <v>30951</v>
      </c>
      <c r="AK163" s="24">
        <f t="shared" si="40"/>
        <v>30988.801624489744</v>
      </c>
      <c r="AL163" s="24">
        <f t="shared" si="40"/>
        <v>30821.768587630846</v>
      </c>
      <c r="AM163" s="24">
        <f t="shared" si="40"/>
        <v>31499.732606297468</v>
      </c>
      <c r="AN163" s="24">
        <f t="shared" si="40"/>
        <v>32926.80626121296</v>
      </c>
      <c r="AO163" s="24">
        <f t="shared" si="42"/>
        <v>33963.61269998684</v>
      </c>
      <c r="AP163" s="24">
        <f t="shared" si="42"/>
        <v>34590.55577381747</v>
      </c>
      <c r="AQ163" s="24">
        <f t="shared" si="42"/>
        <v>36607.96513593607</v>
      </c>
      <c r="AR163" s="24">
        <f t="shared" si="42"/>
        <v>38137.40377596678</v>
      </c>
      <c r="AS163" s="24">
        <f t="shared" si="42"/>
        <v>39556.338439812396</v>
      </c>
      <c r="AT163" s="24">
        <f t="shared" si="42"/>
        <v>39884.32830276104</v>
      </c>
      <c r="AU163" s="24">
        <f t="shared" si="42"/>
        <v>41593.70142805663</v>
      </c>
      <c r="AV163" s="24">
        <f t="shared" si="41"/>
        <v>41467.9967347835</v>
      </c>
      <c r="AW163" s="24">
        <f t="shared" si="41"/>
        <v>43107.03033627745</v>
      </c>
      <c r="AX163" s="24">
        <f t="shared" si="41"/>
        <v>42635.30475000238</v>
      </c>
      <c r="AY163" s="24">
        <f t="shared" si="41"/>
        <v>41319.526392123196</v>
      </c>
      <c r="AZ163" s="24">
        <f t="shared" si="41"/>
        <v>41139.273944116896</v>
      </c>
      <c r="BA163" s="24">
        <f t="shared" si="41"/>
        <v>40262.25132507362</v>
      </c>
      <c r="BB163" s="24">
        <f t="shared" si="41"/>
        <v>40398.517109250635</v>
      </c>
      <c r="BC163" s="24">
        <f t="shared" si="41"/>
        <v>40799.949888979776</v>
      </c>
      <c r="BD163" s="24">
        <f t="shared" si="41"/>
        <v>39784.49845109025</v>
      </c>
      <c r="BE163" s="24">
        <f t="shared" si="41"/>
        <v>38915.167252170875</v>
      </c>
      <c r="BF163" s="24">
        <f t="shared" si="41"/>
        <v>39491.82001066455</v>
      </c>
      <c r="BG163" s="24">
        <f t="shared" si="41"/>
        <v>39676.058444546594</v>
      </c>
      <c r="BH163" s="24">
        <f t="shared" si="41"/>
        <v>39786.97523866304</v>
      </c>
      <c r="BI163" s="24">
        <f t="shared" si="41"/>
        <v>39997.49232684495</v>
      </c>
      <c r="BJ163" s="24">
        <f t="shared" si="41"/>
        <v>39653.130714874635</v>
      </c>
      <c r="BK163" s="24">
        <f t="shared" si="41"/>
        <v>40054.24847751997</v>
      </c>
      <c r="BL163" s="24">
        <f t="shared" si="41"/>
        <v>38831.623072531285</v>
      </c>
      <c r="BM163" s="24">
        <f t="shared" si="41"/>
        <v>39628.642041362174</v>
      </c>
      <c r="BN163" s="24">
        <f t="shared" si="41"/>
        <v>39628.642041362174</v>
      </c>
      <c r="BO163" s="24"/>
      <c r="BP163" s="4"/>
      <c r="BQ163" s="42">
        <f ca="1" t="shared" si="35"/>
        <v>1.0107900588586909</v>
      </c>
      <c r="BR163" s="4"/>
      <c r="BS163" s="2">
        <v>28</v>
      </c>
      <c r="BT163" s="25">
        <f ca="1" t="shared" si="33"/>
        <v>30951</v>
      </c>
      <c r="BU163" s="2"/>
    </row>
    <row r="164" spans="3:73" ht="12.75">
      <c r="C164" s="1" t="s">
        <v>30</v>
      </c>
      <c r="D164" s="3">
        <f t="shared" si="36"/>
        <v>29</v>
      </c>
      <c r="E164" s="4">
        <v>37255</v>
      </c>
      <c r="F164" s="4">
        <v>37590</v>
      </c>
      <c r="G164" s="4">
        <v>35735</v>
      </c>
      <c r="H164" s="4">
        <v>36413</v>
      </c>
      <c r="I164" s="4">
        <v>36752</v>
      </c>
      <c r="J164" s="4">
        <v>36059</v>
      </c>
      <c r="K164" s="4">
        <v>36217</v>
      </c>
      <c r="L164" s="4">
        <v>36579</v>
      </c>
      <c r="M164" s="4">
        <v>36063</v>
      </c>
      <c r="N164" s="4">
        <v>36092</v>
      </c>
      <c r="O164" s="4">
        <v>35891</v>
      </c>
      <c r="P164" s="4">
        <v>37001</v>
      </c>
      <c r="Q164" s="4">
        <v>37177</v>
      </c>
      <c r="R164" s="4">
        <v>37981</v>
      </c>
      <c r="S164" s="4">
        <v>40179</v>
      </c>
      <c r="T164" s="4">
        <v>40634</v>
      </c>
      <c r="U164" s="4">
        <v>41876</v>
      </c>
      <c r="V164" s="4">
        <v>43619</v>
      </c>
      <c r="W164" s="4">
        <v>40800</v>
      </c>
      <c r="X164" s="4">
        <v>37803</v>
      </c>
      <c r="Y164" s="4">
        <v>36606</v>
      </c>
      <c r="Z164" s="4">
        <v>37042</v>
      </c>
      <c r="AA164" s="4">
        <v>38416</v>
      </c>
      <c r="AB164" s="4">
        <v>39426</v>
      </c>
      <c r="AC164" s="4">
        <v>37589</v>
      </c>
      <c r="AD164" s="4">
        <v>37731</v>
      </c>
      <c r="AE164" s="4">
        <v>38252</v>
      </c>
      <c r="AF164" s="4">
        <v>34808</v>
      </c>
      <c r="AG164" s="4">
        <v>33653</v>
      </c>
      <c r="AH164" s="54">
        <v>34025</v>
      </c>
      <c r="AI164" s="54">
        <v>33230</v>
      </c>
      <c r="AJ164" s="62">
        <v>32845</v>
      </c>
      <c r="AK164" s="24">
        <f t="shared" si="40"/>
        <v>31200.978132231525</v>
      </c>
      <c r="AL164" s="24">
        <f t="shared" si="40"/>
        <v>31239.085064449137</v>
      </c>
      <c r="AM164" s="24">
        <f t="shared" si="40"/>
        <v>31070.70297241997</v>
      </c>
      <c r="AN164" s="24">
        <f t="shared" si="40"/>
        <v>31754.142619631923</v>
      </c>
      <c r="AO164" s="24">
        <f t="shared" si="42"/>
        <v>33192.74214469095</v>
      </c>
      <c r="AP164" s="24">
        <f t="shared" si="42"/>
        <v>34237.92243041809</v>
      </c>
      <c r="AQ164" s="24">
        <f t="shared" si="42"/>
        <v>34869.92905820858</v>
      </c>
      <c r="AR164" s="24">
        <f t="shared" si="42"/>
        <v>36903.6321822182</v>
      </c>
      <c r="AS164" s="24">
        <f t="shared" si="42"/>
        <v>38445.42345106857</v>
      </c>
      <c r="AT164" s="24">
        <f t="shared" si="42"/>
        <v>39875.8182498703</v>
      </c>
      <c r="AU164" s="24">
        <f t="shared" si="42"/>
        <v>40206.457148175825</v>
      </c>
      <c r="AV164" s="24">
        <f t="shared" si="41"/>
        <v>41929.636157001776</v>
      </c>
      <c r="AW164" s="24">
        <f t="shared" si="41"/>
        <v>41802.9162001043</v>
      </c>
      <c r="AX164" s="24">
        <f t="shared" si="41"/>
        <v>43455.18758255416</v>
      </c>
      <c r="AY164" s="24">
        <f t="shared" si="41"/>
        <v>42979.6520682967</v>
      </c>
      <c r="AZ164" s="24">
        <f t="shared" si="41"/>
        <v>41653.24672530126</v>
      </c>
      <c r="BA164" s="24">
        <f t="shared" si="41"/>
        <v>41471.53845453373</v>
      </c>
      <c r="BB164" s="24">
        <f t="shared" si="41"/>
        <v>40587.43249484772</v>
      </c>
      <c r="BC164" s="24">
        <f t="shared" si="41"/>
        <v>40724.79884011212</v>
      </c>
      <c r="BD164" s="24">
        <f t="shared" si="41"/>
        <v>41129.4738225647</v>
      </c>
      <c r="BE164" s="24">
        <f t="shared" si="41"/>
        <v>40105.82101302917</v>
      </c>
      <c r="BF164" s="24">
        <f t="shared" si="41"/>
        <v>39229.46859381331</v>
      </c>
      <c r="BG164" s="24">
        <f t="shared" si="41"/>
        <v>39810.77873266673</v>
      </c>
      <c r="BH164" s="24">
        <f t="shared" si="41"/>
        <v>39996.50518243153</v>
      </c>
      <c r="BI164" s="24">
        <f t="shared" si="41"/>
        <v>40108.317804567305</v>
      </c>
      <c r="BJ164" s="24">
        <f t="shared" si="41"/>
        <v>40320.535150204756</v>
      </c>
      <c r="BK164" s="24">
        <f t="shared" si="41"/>
        <v>39973.39227518729</v>
      </c>
      <c r="BL164" s="24">
        <f t="shared" si="41"/>
        <v>40377.749696296356</v>
      </c>
      <c r="BM164" s="24">
        <f t="shared" si="41"/>
        <v>39145.2496631807</v>
      </c>
      <c r="BN164" s="24">
        <f t="shared" si="41"/>
        <v>39948.70581701955</v>
      </c>
      <c r="BO164" s="24"/>
      <c r="BP164" s="4"/>
      <c r="BQ164" s="42">
        <f ca="1" t="shared" si="35"/>
        <v>1.0080765769193734</v>
      </c>
      <c r="BR164" s="4"/>
      <c r="BS164" s="2">
        <v>29</v>
      </c>
      <c r="BT164" s="25">
        <f ca="1" t="shared" si="33"/>
        <v>32845</v>
      </c>
      <c r="BU164" s="2"/>
    </row>
    <row r="165" spans="3:73" ht="12.75">
      <c r="C165" s="1" t="s">
        <v>31</v>
      </c>
      <c r="D165" s="3">
        <f t="shared" si="36"/>
        <v>30</v>
      </c>
      <c r="E165" s="4">
        <v>39259</v>
      </c>
      <c r="F165" s="4">
        <v>37305</v>
      </c>
      <c r="G165" s="4">
        <v>37520</v>
      </c>
      <c r="H165" s="4">
        <v>35671</v>
      </c>
      <c r="I165" s="4">
        <v>36373</v>
      </c>
      <c r="J165" s="4">
        <v>36701</v>
      </c>
      <c r="K165" s="4">
        <v>36068</v>
      </c>
      <c r="L165" s="4">
        <v>36269</v>
      </c>
      <c r="M165" s="4">
        <v>36618</v>
      </c>
      <c r="N165" s="4">
        <v>36111</v>
      </c>
      <c r="O165" s="4">
        <v>36064</v>
      </c>
      <c r="P165" s="4">
        <v>35896</v>
      </c>
      <c r="Q165" s="4">
        <v>37075</v>
      </c>
      <c r="R165" s="4">
        <v>37237</v>
      </c>
      <c r="S165" s="4">
        <v>38048</v>
      </c>
      <c r="T165" s="4">
        <v>40289</v>
      </c>
      <c r="U165" s="4">
        <v>40723</v>
      </c>
      <c r="V165" s="4">
        <v>42203</v>
      </c>
      <c r="W165" s="4">
        <v>43791</v>
      </c>
      <c r="X165" s="4">
        <v>40921</v>
      </c>
      <c r="Y165" s="4">
        <v>37860</v>
      </c>
      <c r="Z165" s="4">
        <v>36672</v>
      </c>
      <c r="AA165" s="4">
        <v>37115</v>
      </c>
      <c r="AB165" s="4">
        <v>38489</v>
      </c>
      <c r="AC165" s="4">
        <v>39515</v>
      </c>
      <c r="AD165" s="4">
        <v>37619</v>
      </c>
      <c r="AE165" s="4">
        <v>37703</v>
      </c>
      <c r="AF165" s="4">
        <v>38275</v>
      </c>
      <c r="AG165" s="4">
        <v>34896</v>
      </c>
      <c r="AH165" s="54">
        <v>33896</v>
      </c>
      <c r="AI165" s="54">
        <v>34285</v>
      </c>
      <c r="AJ165" s="62">
        <v>33449</v>
      </c>
      <c r="AK165" s="24">
        <f t="shared" si="40"/>
        <v>33079.8704721919</v>
      </c>
      <c r="AL165" s="24">
        <f t="shared" si="40"/>
        <v>31424.092410409827</v>
      </c>
      <c r="AM165" s="24">
        <f t="shared" si="40"/>
        <v>31462.471840516424</v>
      </c>
      <c r="AN165" s="24">
        <f t="shared" si="40"/>
        <v>31292.88566928301</v>
      </c>
      <c r="AO165" s="24">
        <f t="shared" si="42"/>
        <v>31981.21250762467</v>
      </c>
      <c r="AP165" s="24">
        <f t="shared" si="42"/>
        <v>33430.09927730984</v>
      </c>
      <c r="AQ165" s="24">
        <f t="shared" si="42"/>
        <v>34482.75351606589</v>
      </c>
      <c r="AR165" s="24">
        <f t="shared" si="42"/>
        <v>35119.27954392024</v>
      </c>
      <c r="AS165" s="24">
        <f t="shared" si="42"/>
        <v>37167.525423692816</v>
      </c>
      <c r="AT165" s="24">
        <f t="shared" si="42"/>
        <v>38720.34184837623</v>
      </c>
      <c r="AU165" s="24">
        <f t="shared" si="42"/>
        <v>40160.96522083652</v>
      </c>
      <c r="AV165" s="24">
        <f t="shared" si="41"/>
        <v>40493.96847640099</v>
      </c>
      <c r="AW165" s="24">
        <f t="shared" si="41"/>
        <v>42229.46972202018</v>
      </c>
      <c r="AX165" s="24">
        <f t="shared" si="41"/>
        <v>42101.84360661722</v>
      </c>
      <c r="AY165" s="24">
        <f t="shared" si="41"/>
        <v>43765.930174324654</v>
      </c>
      <c r="AZ165" s="24">
        <f t="shared" si="41"/>
        <v>43286.994165295466</v>
      </c>
      <c r="BA165" s="24">
        <f t="shared" si="41"/>
        <v>41951.10386418684</v>
      </c>
      <c r="BB165" s="24">
        <f t="shared" si="41"/>
        <v>41768.09622038365</v>
      </c>
      <c r="BC165" s="24">
        <f t="shared" si="41"/>
        <v>40877.6681299557</v>
      </c>
      <c r="BD165" s="24">
        <f t="shared" si="41"/>
        <v>41016.01676471243</v>
      </c>
      <c r="BE165" s="24">
        <f t="shared" si="41"/>
        <v>41423.58552716845</v>
      </c>
      <c r="BF165" s="24">
        <f t="shared" si="41"/>
        <v>40392.612704884064</v>
      </c>
      <c r="BG165" s="24">
        <f t="shared" si="41"/>
        <v>39509.993599520916</v>
      </c>
      <c r="BH165" s="24">
        <f t="shared" si="41"/>
        <v>40095.46061420939</v>
      </c>
      <c r="BI165" s="24">
        <f t="shared" si="41"/>
        <v>40282.51517050349</v>
      </c>
      <c r="BJ165" s="24">
        <f t="shared" si="41"/>
        <v>40395.12735066508</v>
      </c>
      <c r="BK165" s="24">
        <f t="shared" si="41"/>
        <v>40608.862235903</v>
      </c>
      <c r="BL165" s="24">
        <f t="shared" si="41"/>
        <v>40259.23698576075</v>
      </c>
      <c r="BM165" s="24">
        <f t="shared" si="41"/>
        <v>40666.48591603195</v>
      </c>
      <c r="BN165" s="24">
        <f t="shared" si="41"/>
        <v>39425.17242988678</v>
      </c>
      <c r="BO165" s="24"/>
      <c r="BP165" s="4"/>
      <c r="BQ165" s="42">
        <f ca="1" t="shared" si="35"/>
        <v>1.0071508744768427</v>
      </c>
      <c r="BR165" s="4"/>
      <c r="BS165" s="2">
        <v>30</v>
      </c>
      <c r="BT165" s="25">
        <f ca="1" t="shared" si="33"/>
        <v>33449</v>
      </c>
      <c r="BU165" s="2"/>
    </row>
    <row r="166" spans="3:73" ht="12.75">
      <c r="C166" s="1" t="s">
        <v>32</v>
      </c>
      <c r="D166" s="3">
        <f t="shared" si="36"/>
        <v>31</v>
      </c>
      <c r="E166" s="4">
        <v>41952</v>
      </c>
      <c r="F166" s="4">
        <v>39257</v>
      </c>
      <c r="G166" s="4">
        <v>37285</v>
      </c>
      <c r="H166" s="4">
        <v>37437</v>
      </c>
      <c r="I166" s="4">
        <v>35634</v>
      </c>
      <c r="J166" s="4">
        <v>36320</v>
      </c>
      <c r="K166" s="4">
        <v>36688</v>
      </c>
      <c r="L166" s="4">
        <v>36122</v>
      </c>
      <c r="M166" s="4">
        <v>36259</v>
      </c>
      <c r="N166" s="4">
        <v>36657</v>
      </c>
      <c r="O166" s="4">
        <v>36054</v>
      </c>
      <c r="P166" s="4">
        <v>36086</v>
      </c>
      <c r="Q166" s="4">
        <v>35915</v>
      </c>
      <c r="R166" s="4">
        <v>37180</v>
      </c>
      <c r="S166" s="4">
        <v>37294</v>
      </c>
      <c r="T166" s="4">
        <v>38113</v>
      </c>
      <c r="U166" s="4">
        <v>40349</v>
      </c>
      <c r="V166" s="4">
        <v>41046</v>
      </c>
      <c r="W166" s="4">
        <v>42389</v>
      </c>
      <c r="X166" s="4">
        <v>43805</v>
      </c>
      <c r="Y166" s="4">
        <v>40943</v>
      </c>
      <c r="Z166" s="4">
        <v>37956</v>
      </c>
      <c r="AA166" s="4">
        <v>36736</v>
      </c>
      <c r="AB166" s="4">
        <v>37216</v>
      </c>
      <c r="AC166" s="4">
        <v>38561</v>
      </c>
      <c r="AD166" s="4">
        <v>39528</v>
      </c>
      <c r="AE166" s="4">
        <v>37598</v>
      </c>
      <c r="AF166" s="4">
        <v>37698</v>
      </c>
      <c r="AG166" s="4">
        <v>38282</v>
      </c>
      <c r="AH166" s="54">
        <v>35066</v>
      </c>
      <c r="AI166" s="54">
        <v>34085</v>
      </c>
      <c r="AJ166" s="62">
        <v>34407</v>
      </c>
      <c r="AK166" s="24">
        <f t="shared" si="40"/>
        <v>33605.16117378988</v>
      </c>
      <c r="AL166" s="24">
        <f t="shared" si="40"/>
        <v>33234.30831493024</v>
      </c>
      <c r="AM166" s="24">
        <f t="shared" si="40"/>
        <v>31570.800029653787</v>
      </c>
      <c r="AN166" s="24">
        <f t="shared" si="40"/>
        <v>31609.35863931298</v>
      </c>
      <c r="AO166" s="24">
        <f t="shared" si="42"/>
        <v>31438.98073213654</v>
      </c>
      <c r="AP166" s="24">
        <f t="shared" si="42"/>
        <v>32130.521117281587</v>
      </c>
      <c r="AQ166" s="24">
        <f t="shared" si="42"/>
        <v>33586.1722105233</v>
      </c>
      <c r="AR166" s="24">
        <f t="shared" si="42"/>
        <v>34643.74090775401</v>
      </c>
      <c r="AS166" s="24">
        <f t="shared" si="42"/>
        <v>35283.23864333228</v>
      </c>
      <c r="AT166" s="24">
        <f t="shared" si="42"/>
        <v>37341.04703561033</v>
      </c>
      <c r="AU166" s="24">
        <f t="shared" si="42"/>
        <v>38901.112993480354</v>
      </c>
      <c r="AV166" s="24">
        <f t="shared" si="41"/>
        <v>40348.46211071127</v>
      </c>
      <c r="AW166" s="24">
        <f t="shared" si="41"/>
        <v>40683.02003694645</v>
      </c>
      <c r="AX166" s="24">
        <f t="shared" si="41"/>
        <v>42426.623704510384</v>
      </c>
      <c r="AY166" s="24">
        <f t="shared" si="41"/>
        <v>42298.40174935175</v>
      </c>
      <c r="AZ166" s="24">
        <f t="shared" si="41"/>
        <v>43970.257329935535</v>
      </c>
      <c r="BA166" s="24">
        <f t="shared" si="41"/>
        <v>43489.08534346786</v>
      </c>
      <c r="BB166" s="24">
        <f t="shared" si="41"/>
        <v>42146.958258076425</v>
      </c>
      <c r="BC166" s="24">
        <f t="shared" si="41"/>
        <v>41963.09621837294</v>
      </c>
      <c r="BD166" s="24">
        <f t="shared" si="41"/>
        <v>41068.51104415245</v>
      </c>
      <c r="BE166" s="24">
        <f t="shared" si="41"/>
        <v>41207.505578194534</v>
      </c>
      <c r="BF166" s="24">
        <f t="shared" si="41"/>
        <v>41616.97713046027</v>
      </c>
      <c r="BG166" s="24">
        <f t="shared" si="41"/>
        <v>40581.19107232209</v>
      </c>
      <c r="BH166" s="24">
        <f t="shared" si="41"/>
        <v>39694.451340467785</v>
      </c>
      <c r="BI166" s="24">
        <f t="shared" si="41"/>
        <v>40282.6516869817</v>
      </c>
      <c r="BJ166" s="24">
        <f t="shared" si="41"/>
        <v>40470.57953273358</v>
      </c>
      <c r="BK166" s="24">
        <f t="shared" si="41"/>
        <v>40583.717458066545</v>
      </c>
      <c r="BL166" s="24">
        <f t="shared" si="41"/>
        <v>40798.450193481105</v>
      </c>
      <c r="BM166" s="24">
        <f t="shared" si="41"/>
        <v>40447.19267064165</v>
      </c>
      <c r="BN166" s="24">
        <f t="shared" si="41"/>
        <v>40856.34289754282</v>
      </c>
      <c r="BO166" s="24"/>
      <c r="BP166" s="4"/>
      <c r="BQ166" s="42">
        <f ca="1" t="shared" si="35"/>
        <v>1.0046686350500726</v>
      </c>
      <c r="BR166" s="4"/>
      <c r="BS166" s="2">
        <v>31</v>
      </c>
      <c r="BT166" s="25">
        <f ca="1" t="shared" si="33"/>
        <v>34407</v>
      </c>
      <c r="BU166" s="2"/>
    </row>
    <row r="167" spans="3:73" ht="12.75">
      <c r="C167" s="1" t="s">
        <v>33</v>
      </c>
      <c r="D167" s="3">
        <f t="shared" si="36"/>
        <v>32</v>
      </c>
      <c r="E167" s="4">
        <v>43206</v>
      </c>
      <c r="F167" s="4">
        <v>41959</v>
      </c>
      <c r="G167" s="4">
        <v>39219</v>
      </c>
      <c r="H167" s="4">
        <v>37171</v>
      </c>
      <c r="I167" s="4">
        <v>37406</v>
      </c>
      <c r="J167" s="4">
        <v>35596</v>
      </c>
      <c r="K167" s="4">
        <v>36339</v>
      </c>
      <c r="L167" s="4">
        <v>36708</v>
      </c>
      <c r="M167" s="4">
        <v>36132</v>
      </c>
      <c r="N167" s="4">
        <v>36287</v>
      </c>
      <c r="O167" s="4">
        <v>36661</v>
      </c>
      <c r="P167" s="4">
        <v>36005</v>
      </c>
      <c r="Q167" s="4">
        <v>36157</v>
      </c>
      <c r="R167" s="4">
        <v>36010</v>
      </c>
      <c r="S167" s="4">
        <v>37281</v>
      </c>
      <c r="T167" s="4">
        <v>37419</v>
      </c>
      <c r="U167" s="4">
        <v>38205</v>
      </c>
      <c r="V167" s="4">
        <v>40639</v>
      </c>
      <c r="W167" s="4">
        <v>41197</v>
      </c>
      <c r="X167" s="4">
        <v>42458</v>
      </c>
      <c r="Y167" s="4">
        <v>43860</v>
      </c>
      <c r="Z167" s="4">
        <v>41039</v>
      </c>
      <c r="AA167" s="4">
        <v>38036</v>
      </c>
      <c r="AB167" s="4">
        <v>36761</v>
      </c>
      <c r="AC167" s="4">
        <v>37263</v>
      </c>
      <c r="AD167" s="4">
        <v>38555</v>
      </c>
      <c r="AE167" s="4">
        <v>39499</v>
      </c>
      <c r="AF167" s="4">
        <v>37616</v>
      </c>
      <c r="AG167" s="4">
        <v>37754</v>
      </c>
      <c r="AH167" s="54">
        <v>38499</v>
      </c>
      <c r="AI167" s="54">
        <v>35283</v>
      </c>
      <c r="AJ167" s="62">
        <v>34208</v>
      </c>
      <c r="AK167" s="24">
        <f t="shared" si="40"/>
        <v>34584.372861204654</v>
      </c>
      <c r="AL167" s="24">
        <f t="shared" si="40"/>
        <v>33778.40044453824</v>
      </c>
      <c r="AM167" s="24">
        <f t="shared" si="40"/>
        <v>33405.63578771127</v>
      </c>
      <c r="AN167" s="24">
        <f t="shared" si="40"/>
        <v>31733.55188630446</v>
      </c>
      <c r="AO167" s="24">
        <f t="shared" si="42"/>
        <v>31772.309270948957</v>
      </c>
      <c r="AP167" s="24">
        <f t="shared" si="42"/>
        <v>31601.05304201003</v>
      </c>
      <c r="AQ167" s="24">
        <f t="shared" si="42"/>
        <v>32296.158413836616</v>
      </c>
      <c r="AR167" s="24">
        <f t="shared" si="42"/>
        <v>33759.313590530066</v>
      </c>
      <c r="AS167" s="24">
        <f t="shared" si="42"/>
        <v>34822.3342012013</v>
      </c>
      <c r="AT167" s="24">
        <f t="shared" si="42"/>
        <v>35465.12863637831</v>
      </c>
      <c r="AU167" s="24">
        <f t="shared" si="42"/>
        <v>37533.545316573036</v>
      </c>
      <c r="AV167" s="24">
        <f t="shared" si="41"/>
        <v>39101.6536310163</v>
      </c>
      <c r="AW167" s="24">
        <f t="shared" si="41"/>
        <v>40556.464033860175</v>
      </c>
      <c r="AX167" s="24">
        <f t="shared" si="41"/>
        <v>40892.74665264673</v>
      </c>
      <c r="AY167" s="24">
        <f t="shared" si="41"/>
        <v>42645.33883915514</v>
      </c>
      <c r="AZ167" s="24">
        <f t="shared" si="41"/>
        <v>42516.45588201855</v>
      </c>
      <c r="BA167" s="24">
        <f t="shared" si="41"/>
        <v>44196.93011019873</v>
      </c>
      <c r="BB167" s="24">
        <f t="shared" si="41"/>
        <v>43713.27761534696</v>
      </c>
      <c r="BC167" s="24">
        <f t="shared" si="41"/>
        <v>42364.23167852309</v>
      </c>
      <c r="BD167" s="24">
        <f t="shared" si="41"/>
        <v>42179.42180448214</v>
      </c>
      <c r="BE167" s="24">
        <f t="shared" si="41"/>
        <v>41280.22491950678</v>
      </c>
      <c r="BF167" s="24">
        <f t="shared" si="41"/>
        <v>41419.93598966636</v>
      </c>
      <c r="BG167" s="24">
        <f t="shared" si="41"/>
        <v>41831.51842462478</v>
      </c>
      <c r="BH167" s="24">
        <f t="shared" si="41"/>
        <v>40790.392745574354</v>
      </c>
      <c r="BI167" s="24">
        <f t="shared" si="41"/>
        <v>39899.08174730964</v>
      </c>
      <c r="BJ167" s="24">
        <f t="shared" si="41"/>
        <v>40490.314348260814</v>
      </c>
      <c r="BK167" s="24">
        <f t="shared" si="41"/>
        <v>40679.21098814473</v>
      </c>
      <c r="BL167" s="24">
        <f t="shared" si="41"/>
        <v>40792.93215518802</v>
      </c>
      <c r="BM167" s="24">
        <f t="shared" si="41"/>
        <v>41008.771867661744</v>
      </c>
      <c r="BN167" s="24">
        <f t="shared" si="41"/>
        <v>40655.703563532275</v>
      </c>
      <c r="BO167" s="24"/>
      <c r="BP167" s="4"/>
      <c r="BQ167" s="42">
        <f ca="1" t="shared" si="35"/>
        <v>1.0051551388149114</v>
      </c>
      <c r="BR167" s="4"/>
      <c r="BS167" s="2">
        <v>32</v>
      </c>
      <c r="BT167" s="25">
        <f ca="1" t="shared" si="33"/>
        <v>34208</v>
      </c>
      <c r="BU167" s="2"/>
    </row>
    <row r="168" spans="3:73" ht="12.75">
      <c r="C168" s="1" t="s">
        <v>34</v>
      </c>
      <c r="D168" s="3">
        <f t="shared" si="36"/>
        <v>33</v>
      </c>
      <c r="E168" s="4">
        <v>42186</v>
      </c>
      <c r="F168" s="4">
        <v>43249</v>
      </c>
      <c r="G168" s="4">
        <v>41914</v>
      </c>
      <c r="H168" s="4">
        <v>39196</v>
      </c>
      <c r="I168" s="4">
        <v>37134</v>
      </c>
      <c r="J168" s="4">
        <v>37366</v>
      </c>
      <c r="K168" s="4">
        <v>35612</v>
      </c>
      <c r="L168" s="4">
        <v>36339</v>
      </c>
      <c r="M168" s="4">
        <v>36751</v>
      </c>
      <c r="N168" s="4">
        <v>36157</v>
      </c>
      <c r="O168" s="4">
        <v>36279</v>
      </c>
      <c r="P168" s="4">
        <v>36657</v>
      </c>
      <c r="Q168" s="4">
        <v>36060</v>
      </c>
      <c r="R168" s="4">
        <v>36232</v>
      </c>
      <c r="S168" s="4">
        <v>36047</v>
      </c>
      <c r="T168" s="4">
        <v>37356</v>
      </c>
      <c r="U168" s="4">
        <v>37456</v>
      </c>
      <c r="V168" s="4">
        <v>38476</v>
      </c>
      <c r="W168" s="4">
        <v>40799</v>
      </c>
      <c r="X168" s="4">
        <v>41355</v>
      </c>
      <c r="Y168" s="4">
        <v>42536</v>
      </c>
      <c r="Z168" s="4">
        <v>43908</v>
      </c>
      <c r="AA168" s="4">
        <v>41068</v>
      </c>
      <c r="AB168" s="4">
        <v>38065</v>
      </c>
      <c r="AC168" s="4">
        <v>36865</v>
      </c>
      <c r="AD168" s="4">
        <v>37267</v>
      </c>
      <c r="AE168" s="4">
        <v>38579</v>
      </c>
      <c r="AF168" s="4">
        <v>39490</v>
      </c>
      <c r="AG168" s="4">
        <v>37665</v>
      </c>
      <c r="AH168" s="54">
        <v>37877</v>
      </c>
      <c r="AI168" s="54">
        <v>38681</v>
      </c>
      <c r="AJ168" s="62">
        <v>35411</v>
      </c>
      <c r="AK168" s="24">
        <f aca="true" t="shared" si="43" ref="AJ168:AN177">AJ167*$BQ168</f>
        <v>34340.42074017301</v>
      </c>
      <c r="AL168" s="24">
        <f t="shared" si="43"/>
        <v>34718.250558021195</v>
      </c>
      <c r="AM168" s="24">
        <f t="shared" si="43"/>
        <v>33909.158185087996</v>
      </c>
      <c r="AN168" s="24">
        <f t="shared" si="43"/>
        <v>33534.950539142475</v>
      </c>
      <c r="AO168" s="24">
        <f t="shared" si="42"/>
        <v>31856.39392410565</v>
      </c>
      <c r="AP168" s="24">
        <f t="shared" si="42"/>
        <v>31895.301340367365</v>
      </c>
      <c r="AQ168" s="24">
        <f t="shared" si="42"/>
        <v>31723.38217069541</v>
      </c>
      <c r="AR168" s="24">
        <f t="shared" si="42"/>
        <v>32421.17832736284</v>
      </c>
      <c r="AS168" s="24">
        <f t="shared" si="42"/>
        <v>33889.99744499074</v>
      </c>
      <c r="AT168" s="24">
        <f t="shared" si="42"/>
        <v>34957.133057301486</v>
      </c>
      <c r="AU168" s="24">
        <f t="shared" si="42"/>
        <v>35602.41577927939</v>
      </c>
      <c r="AV168" s="24">
        <f t="shared" si="41"/>
        <v>37678.83939550597</v>
      </c>
      <c r="AW168" s="24">
        <f t="shared" si="41"/>
        <v>39253.01792930348</v>
      </c>
      <c r="AX168" s="24">
        <f t="shared" si="41"/>
        <v>40713.459970078715</v>
      </c>
      <c r="AY168" s="24">
        <f t="shared" si="41"/>
        <v>41051.044354337886</v>
      </c>
      <c r="AZ168" s="24">
        <f t="shared" si="41"/>
        <v>42810.42090574804</v>
      </c>
      <c r="BA168" s="24">
        <f t="shared" si="41"/>
        <v>42681.03903676101</v>
      </c>
      <c r="BB168" s="24">
        <f t="shared" si="41"/>
        <v>44368.01845791176</v>
      </c>
      <c r="BC168" s="24">
        <f t="shared" si="41"/>
        <v>43882.493722024126</v>
      </c>
      <c r="BD168" s="24">
        <f t="shared" si="41"/>
        <v>42528.22556637771</v>
      </c>
      <c r="BE168" s="24">
        <f t="shared" si="41"/>
        <v>42342.70028482063</v>
      </c>
      <c r="BF168" s="24">
        <f t="shared" si="41"/>
        <v>41440.02256737714</v>
      </c>
      <c r="BG168" s="24">
        <f t="shared" si="41"/>
        <v>41580.27446551032</v>
      </c>
      <c r="BH168" s="24">
        <f t="shared" si="41"/>
        <v>41993.450154990474</v>
      </c>
      <c r="BI168" s="24">
        <f t="shared" si="41"/>
        <v>40948.294230587126</v>
      </c>
      <c r="BJ168" s="24">
        <f t="shared" si="41"/>
        <v>40053.532926484164</v>
      </c>
      <c r="BK168" s="24">
        <f t="shared" si="41"/>
        <v>40647.05421600621</v>
      </c>
      <c r="BL168" s="24">
        <f t="shared" si="41"/>
        <v>40836.682083464664</v>
      </c>
      <c r="BM168" s="24">
        <f t="shared" si="41"/>
        <v>40950.843470372114</v>
      </c>
      <c r="BN168" s="24">
        <f t="shared" si="41"/>
        <v>41167.51870829265</v>
      </c>
      <c r="BO168" s="24"/>
      <c r="BP168" s="4"/>
      <c r="BQ168" s="42">
        <f ca="1" t="shared" si="35"/>
        <v>1.0038710459592204</v>
      </c>
      <c r="BR168" s="4"/>
      <c r="BS168" s="2">
        <v>33</v>
      </c>
      <c r="BT168" s="25">
        <f ca="1" t="shared" si="33"/>
        <v>35411</v>
      </c>
      <c r="BU168" s="2"/>
    </row>
    <row r="169" spans="3:73" ht="12.75">
      <c r="C169" s="1" t="s">
        <v>35</v>
      </c>
      <c r="D169" s="3">
        <f t="shared" si="36"/>
        <v>34</v>
      </c>
      <c r="E169" s="4">
        <v>40519</v>
      </c>
      <c r="F169" s="4">
        <v>42158</v>
      </c>
      <c r="G169" s="4">
        <v>43193</v>
      </c>
      <c r="H169" s="4">
        <v>41857</v>
      </c>
      <c r="I169" s="4">
        <v>39140</v>
      </c>
      <c r="J169" s="4">
        <v>37095</v>
      </c>
      <c r="K169" s="4">
        <v>37342</v>
      </c>
      <c r="L169" s="4">
        <v>35632</v>
      </c>
      <c r="M169" s="4">
        <v>36370</v>
      </c>
      <c r="N169" s="4">
        <v>36763</v>
      </c>
      <c r="O169" s="4">
        <v>36112</v>
      </c>
      <c r="P169" s="4">
        <v>36250</v>
      </c>
      <c r="Q169" s="4">
        <v>36709</v>
      </c>
      <c r="R169" s="4">
        <v>36125</v>
      </c>
      <c r="S169" s="4">
        <v>36323</v>
      </c>
      <c r="T169" s="4">
        <v>36097</v>
      </c>
      <c r="U169" s="4">
        <v>37424</v>
      </c>
      <c r="V169" s="4">
        <v>37697</v>
      </c>
      <c r="W169" s="4">
        <v>38574</v>
      </c>
      <c r="X169" s="4">
        <v>40881</v>
      </c>
      <c r="Y169" s="4">
        <v>41450</v>
      </c>
      <c r="Z169" s="4">
        <v>42599</v>
      </c>
      <c r="AA169" s="4">
        <v>43971</v>
      </c>
      <c r="AB169" s="4">
        <v>41129</v>
      </c>
      <c r="AC169" s="4">
        <v>38071</v>
      </c>
      <c r="AD169" s="4">
        <v>36918</v>
      </c>
      <c r="AE169" s="4">
        <v>37264</v>
      </c>
      <c r="AF169" s="4">
        <v>38587</v>
      </c>
      <c r="AG169" s="4">
        <v>39522</v>
      </c>
      <c r="AH169" s="54">
        <v>37821</v>
      </c>
      <c r="AI169" s="54">
        <v>38058</v>
      </c>
      <c r="AJ169" s="62">
        <v>38816</v>
      </c>
      <c r="AK169" s="24">
        <f t="shared" si="43"/>
        <v>35557.489255350294</v>
      </c>
      <c r="AL169" s="24">
        <f t="shared" si="43"/>
        <v>34482.48119208466</v>
      </c>
      <c r="AM169" s="24">
        <f t="shared" si="43"/>
        <v>34861.874027319136</v>
      </c>
      <c r="AN169" s="24">
        <f t="shared" si="43"/>
        <v>34049.43457751094</v>
      </c>
      <c r="AO169" s="24">
        <f t="shared" si="42"/>
        <v>33673.678898485276</v>
      </c>
      <c r="AP169" s="24">
        <f t="shared" si="42"/>
        <v>31988.17838159309</v>
      </c>
      <c r="AQ169" s="24">
        <f t="shared" si="42"/>
        <v>32027.246751186703</v>
      </c>
      <c r="AR169" s="24">
        <f t="shared" si="42"/>
        <v>31854.616381290365</v>
      </c>
      <c r="AS169" s="24">
        <f t="shared" si="42"/>
        <v>32555.29920140634</v>
      </c>
      <c r="AT169" s="24">
        <f t="shared" si="42"/>
        <v>34030.194572706416</v>
      </c>
      <c r="AU169" s="24">
        <f t="shared" si="42"/>
        <v>35101.744742674535</v>
      </c>
      <c r="AV169" s="24">
        <f t="shared" si="41"/>
        <v>35749.69688899609</v>
      </c>
      <c r="AW169" s="24">
        <f t="shared" si="41"/>
        <v>37834.710314867494</v>
      </c>
      <c r="AX169" s="24">
        <f t="shared" si="41"/>
        <v>39415.400956236226</v>
      </c>
      <c r="AY169" s="24">
        <f t="shared" si="41"/>
        <v>40881.88459614832</v>
      </c>
      <c r="AZ169" s="24">
        <f t="shared" si="41"/>
        <v>41220.865509312855</v>
      </c>
      <c r="BA169" s="24">
        <f t="shared" si="41"/>
        <v>42987.52030084322</v>
      </c>
      <c r="BB169" s="24">
        <f t="shared" si="41"/>
        <v>42857.603201175225</v>
      </c>
      <c r="BC169" s="24">
        <f t="shared" si="41"/>
        <v>44551.5613678908</v>
      </c>
      <c r="BD169" s="24">
        <f t="shared" si="41"/>
        <v>44064.02809914573</v>
      </c>
      <c r="BE169" s="24">
        <f t="shared" si="41"/>
        <v>42704.15756758038</v>
      </c>
      <c r="BF169" s="24">
        <f t="shared" si="41"/>
        <v>42517.864799639305</v>
      </c>
      <c r="BG169" s="24">
        <f t="shared" si="41"/>
        <v>41611.45285874407</v>
      </c>
      <c r="BH169" s="24">
        <f t="shared" si="41"/>
        <v>41752.284955011135</v>
      </c>
      <c r="BI169" s="24">
        <f t="shared" si="41"/>
        <v>42167.169881707996</v>
      </c>
      <c r="BJ169" s="24">
        <f t="shared" si="41"/>
        <v>41117.690325859876</v>
      </c>
      <c r="BK169" s="24">
        <f t="shared" si="41"/>
        <v>40219.22754715427</v>
      </c>
      <c r="BL169" s="24">
        <f t="shared" si="41"/>
        <v>40815.20413281979</v>
      </c>
      <c r="BM169" s="24">
        <f t="shared" si="41"/>
        <v>41005.616458359</v>
      </c>
      <c r="BN169" s="24">
        <f t="shared" si="41"/>
        <v>41120.25011141419</v>
      </c>
      <c r="BO169" s="24"/>
      <c r="BP169" s="4"/>
      <c r="BQ169" s="42">
        <f ca="1" t="shared" si="35"/>
        <v>1.004136829102547</v>
      </c>
      <c r="BR169" s="4"/>
      <c r="BS169" s="2">
        <v>34</v>
      </c>
      <c r="BT169" s="25">
        <f ca="1" t="shared" si="33"/>
        <v>38816</v>
      </c>
      <c r="BU169" s="2"/>
    </row>
    <row r="170" spans="3:73" ht="12.75">
      <c r="C170" s="1" t="s">
        <v>36</v>
      </c>
      <c r="D170" s="3">
        <f t="shared" si="36"/>
        <v>35</v>
      </c>
      <c r="E170" s="4">
        <v>37706</v>
      </c>
      <c r="F170" s="4">
        <v>40493</v>
      </c>
      <c r="G170" s="4">
        <v>42117</v>
      </c>
      <c r="H170" s="4">
        <v>43108</v>
      </c>
      <c r="I170" s="4">
        <v>41788</v>
      </c>
      <c r="J170" s="4">
        <v>39134</v>
      </c>
      <c r="K170" s="4">
        <v>37075</v>
      </c>
      <c r="L170" s="4">
        <v>37332</v>
      </c>
      <c r="M170" s="4">
        <v>35639</v>
      </c>
      <c r="N170" s="4">
        <v>36388</v>
      </c>
      <c r="O170" s="4">
        <v>36711</v>
      </c>
      <c r="P170" s="4">
        <v>36082</v>
      </c>
      <c r="Q170" s="4">
        <v>36239</v>
      </c>
      <c r="R170" s="4">
        <v>36786</v>
      </c>
      <c r="S170" s="4">
        <v>36196</v>
      </c>
      <c r="T170" s="4">
        <v>36382</v>
      </c>
      <c r="U170" s="4">
        <v>36203</v>
      </c>
      <c r="V170" s="4">
        <v>37671</v>
      </c>
      <c r="W170" s="4">
        <v>37838</v>
      </c>
      <c r="X170" s="4">
        <v>38673</v>
      </c>
      <c r="Y170" s="4">
        <v>40953</v>
      </c>
      <c r="Z170" s="4">
        <v>41495</v>
      </c>
      <c r="AA170" s="4">
        <v>42666</v>
      </c>
      <c r="AB170" s="4">
        <v>44054</v>
      </c>
      <c r="AC170" s="4">
        <v>41212</v>
      </c>
      <c r="AD170" s="4">
        <v>38153</v>
      </c>
      <c r="AE170" s="4">
        <v>36942</v>
      </c>
      <c r="AF170" s="4">
        <v>37269</v>
      </c>
      <c r="AG170" s="4">
        <v>38643</v>
      </c>
      <c r="AH170" s="54">
        <v>39609</v>
      </c>
      <c r="AI170" s="54">
        <v>37967</v>
      </c>
      <c r="AJ170" s="62">
        <v>38140</v>
      </c>
      <c r="AK170" s="24">
        <f t="shared" si="43"/>
        <v>38922.30668583356</v>
      </c>
      <c r="AL170" s="24">
        <f t="shared" si="43"/>
        <v>35654.871748118705</v>
      </c>
      <c r="AM170" s="24">
        <f t="shared" si="43"/>
        <v>34576.91952408303</v>
      </c>
      <c r="AN170" s="24">
        <f t="shared" si="43"/>
        <v>34957.35141524657</v>
      </c>
      <c r="AO170" s="24">
        <f t="shared" si="42"/>
        <v>34142.68691016865</v>
      </c>
      <c r="AP170" s="24">
        <f t="shared" si="42"/>
        <v>33765.902136416065</v>
      </c>
      <c r="AQ170" s="24">
        <f t="shared" si="42"/>
        <v>32075.78548252054</v>
      </c>
      <c r="AR170" s="24">
        <f t="shared" si="42"/>
        <v>32114.960849973086</v>
      </c>
      <c r="AS170" s="24">
        <f t="shared" si="42"/>
        <v>31941.85769147159</v>
      </c>
      <c r="AT170" s="24">
        <f t="shared" si="42"/>
        <v>32644.459495213567</v>
      </c>
      <c r="AU170" s="24">
        <f t="shared" si="42"/>
        <v>34123.39421211531</v>
      </c>
      <c r="AV170" s="24">
        <f t="shared" si="41"/>
        <v>35197.8790726047</v>
      </c>
      <c r="AW170" s="24">
        <f t="shared" si="41"/>
        <v>35847.60578728091</v>
      </c>
      <c r="AX170" s="24">
        <f t="shared" si="41"/>
        <v>37938.32950960797</v>
      </c>
      <c r="AY170" s="24">
        <f t="shared" si="41"/>
        <v>39523.34924164581</v>
      </c>
      <c r="AZ170" s="24">
        <f t="shared" si="41"/>
        <v>40993.84918966765</v>
      </c>
      <c r="BA170" s="24">
        <f t="shared" si="41"/>
        <v>41333.75848126993</v>
      </c>
      <c r="BB170" s="24">
        <f t="shared" si="41"/>
        <v>43105.25166974742</v>
      </c>
      <c r="BC170" s="24">
        <f t="shared" si="41"/>
        <v>42974.97876174527</v>
      </c>
      <c r="BD170" s="24">
        <f t="shared" si="41"/>
        <v>44673.576228714446</v>
      </c>
      <c r="BE170" s="24">
        <f t="shared" si="41"/>
        <v>44184.70773619481</v>
      </c>
      <c r="BF170" s="24">
        <f t="shared" si="41"/>
        <v>42821.11288142837</v>
      </c>
      <c r="BG170" s="24">
        <f t="shared" si="41"/>
        <v>42634.3099072127</v>
      </c>
      <c r="BH170" s="24">
        <f t="shared" si="41"/>
        <v>41725.415545423086</v>
      </c>
      <c r="BI170" s="24">
        <f t="shared" si="41"/>
        <v>41866.63334329292</v>
      </c>
      <c r="BJ170" s="24">
        <f t="shared" si="41"/>
        <v>42282.65452930448</v>
      </c>
      <c r="BK170" s="24">
        <f t="shared" si="41"/>
        <v>41230.30072846892</v>
      </c>
      <c r="BL170" s="24">
        <f t="shared" si="41"/>
        <v>40329.377299507</v>
      </c>
      <c r="BM170" s="24">
        <f t="shared" si="41"/>
        <v>40926.986106309596</v>
      </c>
      <c r="BN170" s="24">
        <f t="shared" si="41"/>
        <v>41117.91992049447</v>
      </c>
      <c r="BO170" s="24"/>
      <c r="BP170" s="4"/>
      <c r="BQ170" s="42">
        <f ca="1" t="shared" si="35"/>
        <v>1.0027387336622413</v>
      </c>
      <c r="BR170" s="4"/>
      <c r="BS170" s="2">
        <v>35</v>
      </c>
      <c r="BT170" s="25">
        <f ca="1" t="shared" si="33"/>
        <v>38140</v>
      </c>
      <c r="BU170" s="2"/>
    </row>
    <row r="171" spans="3:73" ht="12.75">
      <c r="C171" s="1" t="s">
        <v>37</v>
      </c>
      <c r="D171" s="3">
        <f t="shared" si="36"/>
        <v>36</v>
      </c>
      <c r="E171" s="4">
        <v>35518</v>
      </c>
      <c r="F171" s="4">
        <v>37715</v>
      </c>
      <c r="G171" s="4">
        <v>40434</v>
      </c>
      <c r="H171" s="4">
        <v>42070</v>
      </c>
      <c r="I171" s="4">
        <v>43041</v>
      </c>
      <c r="J171" s="4">
        <v>41741</v>
      </c>
      <c r="K171" s="4">
        <v>39115</v>
      </c>
      <c r="L171" s="4">
        <v>37107</v>
      </c>
      <c r="M171" s="4">
        <v>37318</v>
      </c>
      <c r="N171" s="4">
        <v>35660</v>
      </c>
      <c r="O171" s="4">
        <v>36363</v>
      </c>
      <c r="P171" s="4">
        <v>36718</v>
      </c>
      <c r="Q171" s="4">
        <v>36134</v>
      </c>
      <c r="R171" s="4">
        <v>36279</v>
      </c>
      <c r="S171" s="4">
        <v>36850</v>
      </c>
      <c r="T171" s="4">
        <v>36247</v>
      </c>
      <c r="U171" s="4">
        <v>36464</v>
      </c>
      <c r="V171" s="4">
        <v>36439</v>
      </c>
      <c r="W171" s="4">
        <v>37802</v>
      </c>
      <c r="X171" s="4">
        <v>37909</v>
      </c>
      <c r="Y171" s="4">
        <v>38726</v>
      </c>
      <c r="Z171" s="4">
        <v>40969</v>
      </c>
      <c r="AA171" s="4">
        <v>41621</v>
      </c>
      <c r="AB171" s="4">
        <v>42774</v>
      </c>
      <c r="AC171" s="4">
        <v>44066</v>
      </c>
      <c r="AD171" s="4">
        <v>41190</v>
      </c>
      <c r="AE171" s="4">
        <v>38184</v>
      </c>
      <c r="AF171" s="4">
        <v>36952</v>
      </c>
      <c r="AG171" s="4">
        <v>37288</v>
      </c>
      <c r="AH171" s="54">
        <v>38730</v>
      </c>
      <c r="AI171" s="54">
        <v>39741</v>
      </c>
      <c r="AJ171" s="62">
        <v>38095</v>
      </c>
      <c r="AK171" s="24">
        <f t="shared" si="43"/>
        <v>38253.851748722955</v>
      </c>
      <c r="AL171" s="24">
        <f t="shared" si="43"/>
        <v>39038.49369895661</v>
      </c>
      <c r="AM171" s="24">
        <f t="shared" si="43"/>
        <v>35761.305138234486</v>
      </c>
      <c r="AN171" s="24">
        <f t="shared" si="43"/>
        <v>34680.13511803347</v>
      </c>
      <c r="AO171" s="24">
        <f t="shared" si="42"/>
        <v>35061.70263678167</v>
      </c>
      <c r="AP171" s="24">
        <f t="shared" si="42"/>
        <v>34244.60627594797</v>
      </c>
      <c r="AQ171" s="24">
        <f t="shared" si="42"/>
        <v>33866.696761624225</v>
      </c>
      <c r="AR171" s="24">
        <f t="shared" si="42"/>
        <v>32171.53493896646</v>
      </c>
      <c r="AS171" s="24">
        <f t="shared" si="42"/>
        <v>32210.827248844053</v>
      </c>
      <c r="AT171" s="24">
        <f t="shared" si="42"/>
        <v>32037.20735994652</v>
      </c>
      <c r="AU171" s="24">
        <f t="shared" si="42"/>
        <v>32741.9065009725</v>
      </c>
      <c r="AV171" s="24">
        <f t="shared" si="41"/>
        <v>34225.2559872441</v>
      </c>
      <c r="AW171" s="24">
        <f t="shared" si="41"/>
        <v>35302.948293468755</v>
      </c>
      <c r="AX171" s="24">
        <f t="shared" si="41"/>
        <v>35954.614507952465</v>
      </c>
      <c r="AY171" s="24">
        <f aca="true" t="shared" si="44" ref="AY171:BN173">AX170*$BQ171</f>
        <v>38051.57925156645</v>
      </c>
      <c r="AZ171" s="24">
        <f t="shared" si="44"/>
        <v>39641.330427449415</v>
      </c>
      <c r="BA171" s="24">
        <f t="shared" si="44"/>
        <v>41116.219966204844</v>
      </c>
      <c r="BB171" s="24">
        <f t="shared" si="44"/>
        <v>41457.14392134294</v>
      </c>
      <c r="BC171" s="24">
        <f t="shared" si="44"/>
        <v>43233.92519575014</v>
      </c>
      <c r="BD171" s="24">
        <f t="shared" si="44"/>
        <v>43103.26340997171</v>
      </c>
      <c r="BE171" s="24">
        <f t="shared" si="44"/>
        <v>44806.93136178595</v>
      </c>
      <c r="BF171" s="24">
        <f t="shared" si="44"/>
        <v>44316.60354748423</v>
      </c>
      <c r="BG171" s="24">
        <f t="shared" si="44"/>
        <v>42948.9382244754</v>
      </c>
      <c r="BH171" s="24">
        <f t="shared" si="44"/>
        <v>42761.57762453133</v>
      </c>
      <c r="BI171" s="24">
        <f t="shared" si="44"/>
        <v>41849.970121354876</v>
      </c>
      <c r="BJ171" s="24">
        <f t="shared" si="44"/>
        <v>41991.60946860169</v>
      </c>
      <c r="BK171" s="24">
        <f t="shared" si="44"/>
        <v>42408.87251983436</v>
      </c>
      <c r="BL171" s="24">
        <f t="shared" si="44"/>
        <v>41353.37733670986</v>
      </c>
      <c r="BM171" s="24">
        <f t="shared" si="44"/>
        <v>40449.76456039994</v>
      </c>
      <c r="BN171" s="24">
        <f t="shared" si="44"/>
        <v>41049.15728979579</v>
      </c>
      <c r="BO171" s="24"/>
      <c r="BP171" s="4"/>
      <c r="BQ171" s="42">
        <f ca="1" t="shared" si="35"/>
        <v>1.0029851009104078</v>
      </c>
      <c r="BR171" s="4"/>
      <c r="BS171" s="2">
        <v>36</v>
      </c>
      <c r="BT171" s="25">
        <f ca="1" t="shared" si="33"/>
        <v>38095</v>
      </c>
      <c r="BU171" s="2"/>
    </row>
    <row r="172" spans="3:73" ht="12.75">
      <c r="C172" s="1" t="s">
        <v>38</v>
      </c>
      <c r="D172" s="3">
        <f t="shared" si="36"/>
        <v>37</v>
      </c>
      <c r="E172" s="4">
        <v>31921</v>
      </c>
      <c r="F172" s="4">
        <v>35499</v>
      </c>
      <c r="G172" s="4">
        <v>37662</v>
      </c>
      <c r="H172" s="4">
        <v>40378</v>
      </c>
      <c r="I172" s="4">
        <v>42010</v>
      </c>
      <c r="J172" s="4">
        <v>43053</v>
      </c>
      <c r="K172" s="4">
        <v>41736</v>
      </c>
      <c r="L172" s="4">
        <v>39096</v>
      </c>
      <c r="M172" s="4">
        <v>37124</v>
      </c>
      <c r="N172" s="4">
        <v>37342</v>
      </c>
      <c r="O172" s="4">
        <v>35626</v>
      </c>
      <c r="P172" s="4">
        <v>36363</v>
      </c>
      <c r="Q172" s="4">
        <v>36709</v>
      </c>
      <c r="R172" s="4">
        <v>36170</v>
      </c>
      <c r="S172" s="4">
        <v>36323</v>
      </c>
      <c r="T172" s="4">
        <v>36904</v>
      </c>
      <c r="U172" s="4">
        <v>36298</v>
      </c>
      <c r="V172" s="4">
        <v>36679</v>
      </c>
      <c r="W172" s="4">
        <v>36534</v>
      </c>
      <c r="X172" s="4">
        <v>37861</v>
      </c>
      <c r="Y172" s="4">
        <v>37937</v>
      </c>
      <c r="Z172" s="4">
        <v>38753</v>
      </c>
      <c r="AA172" s="4">
        <v>41033</v>
      </c>
      <c r="AB172" s="4">
        <v>41672</v>
      </c>
      <c r="AC172" s="4">
        <v>42829</v>
      </c>
      <c r="AD172" s="4">
        <v>44082</v>
      </c>
      <c r="AE172" s="4">
        <v>41196</v>
      </c>
      <c r="AF172" s="4">
        <v>38183</v>
      </c>
      <c r="AG172" s="4">
        <v>37004</v>
      </c>
      <c r="AH172" s="54">
        <v>37357</v>
      </c>
      <c r="AI172" s="54">
        <v>38881</v>
      </c>
      <c r="AJ172" s="62">
        <v>39846</v>
      </c>
      <c r="AK172" s="24">
        <f t="shared" si="43"/>
        <v>38201.55622788424</v>
      </c>
      <c r="AL172" s="24">
        <f t="shared" si="43"/>
        <v>38360.85230376658</v>
      </c>
      <c r="AM172" s="24">
        <f t="shared" si="43"/>
        <v>39147.68899048682</v>
      </c>
      <c r="AN172" s="24">
        <f t="shared" si="43"/>
        <v>35861.333745131655</v>
      </c>
      <c r="AO172" s="24">
        <f t="shared" si="42"/>
        <v>34777.13956430446</v>
      </c>
      <c r="AP172" s="24">
        <f t="shared" si="42"/>
        <v>35159.774372604596</v>
      </c>
      <c r="AQ172" s="24">
        <f t="shared" si="42"/>
        <v>34340.392496453176</v>
      </c>
      <c r="AR172" s="24">
        <f t="shared" si="42"/>
        <v>33961.42592444922</v>
      </c>
      <c r="AS172" s="24">
        <f t="shared" si="42"/>
        <v>32261.522533357907</v>
      </c>
      <c r="AT172" s="24">
        <f t="shared" si="42"/>
        <v>32300.924748480953</v>
      </c>
      <c r="AU172" s="24">
        <f t="shared" si="42"/>
        <v>32126.819224186474</v>
      </c>
      <c r="AV172" s="24">
        <f aca="true" t="shared" si="45" ref="AV172:AX173">AU171*$BQ172</f>
        <v>32833.48949219135</v>
      </c>
      <c r="AW172" s="24">
        <f t="shared" si="45"/>
        <v>34320.98808269949</v>
      </c>
      <c r="AX172" s="24">
        <f t="shared" si="45"/>
        <v>35401.69482197235</v>
      </c>
      <c r="AY172" s="24">
        <f t="shared" si="44"/>
        <v>36055.18382405693</v>
      </c>
      <c r="AZ172" s="24">
        <f t="shared" si="44"/>
        <v>38158.01402647353</v>
      </c>
      <c r="BA172" s="24">
        <f t="shared" si="44"/>
        <v>39752.21192472364</v>
      </c>
      <c r="BB172" s="24">
        <f t="shared" si="44"/>
        <v>41231.22690424022</v>
      </c>
      <c r="BC172" s="24">
        <f t="shared" si="44"/>
        <v>41573.104464068034</v>
      </c>
      <c r="BD172" s="24">
        <f t="shared" si="44"/>
        <v>43354.85560618428</v>
      </c>
      <c r="BE172" s="24">
        <f t="shared" si="44"/>
        <v>43223.82834391232</v>
      </c>
      <c r="BF172" s="24">
        <f t="shared" si="44"/>
        <v>44932.26165681102</v>
      </c>
      <c r="BG172" s="24">
        <f t="shared" si="44"/>
        <v>44440.56233752652</v>
      </c>
      <c r="BH172" s="24">
        <f t="shared" si="44"/>
        <v>43069.0714925902</v>
      </c>
      <c r="BI172" s="24">
        <f t="shared" si="44"/>
        <v>42881.186822852615</v>
      </c>
      <c r="BJ172" s="24">
        <f t="shared" si="44"/>
        <v>41967.029445497144</v>
      </c>
      <c r="BK172" s="24">
        <f t="shared" si="44"/>
        <v>42109.064974777364</v>
      </c>
      <c r="BL172" s="24">
        <f t="shared" si="44"/>
        <v>42527.495160194965</v>
      </c>
      <c r="BM172" s="24">
        <f t="shared" si="44"/>
        <v>41469.04763200514</v>
      </c>
      <c r="BN172" s="24">
        <f t="shared" si="44"/>
        <v>40562.90734371434</v>
      </c>
      <c r="BO172" s="24"/>
      <c r="BP172" s="4"/>
      <c r="BQ172" s="42">
        <f ca="1" t="shared" si="35"/>
        <v>1.0027971184639517</v>
      </c>
      <c r="BR172" s="4"/>
      <c r="BS172" s="2">
        <v>37</v>
      </c>
      <c r="BT172" s="25">
        <f ca="1" t="shared" si="33"/>
        <v>39846</v>
      </c>
      <c r="BU172" s="2"/>
    </row>
    <row r="173" spans="3:73" ht="12.75">
      <c r="C173" s="1" t="s">
        <v>39</v>
      </c>
      <c r="D173" s="3">
        <f t="shared" si="36"/>
        <v>38</v>
      </c>
      <c r="E173" s="4">
        <v>31219</v>
      </c>
      <c r="F173" s="4">
        <v>31905</v>
      </c>
      <c r="G173" s="4">
        <v>35452</v>
      </c>
      <c r="H173" s="4">
        <v>37610</v>
      </c>
      <c r="I173" s="4">
        <v>40321</v>
      </c>
      <c r="J173" s="4">
        <v>41990</v>
      </c>
      <c r="K173" s="4">
        <v>43025</v>
      </c>
      <c r="L173" s="4">
        <v>41710</v>
      </c>
      <c r="M173" s="4">
        <v>39092</v>
      </c>
      <c r="N173" s="4">
        <v>37112</v>
      </c>
      <c r="O173" s="4">
        <v>37329</v>
      </c>
      <c r="P173" s="4">
        <v>35588</v>
      </c>
      <c r="Q173" s="4">
        <v>36352</v>
      </c>
      <c r="R173" s="4">
        <v>36743</v>
      </c>
      <c r="S173" s="4">
        <v>36170</v>
      </c>
      <c r="T173" s="4">
        <v>36380</v>
      </c>
      <c r="U173" s="4">
        <v>36923</v>
      </c>
      <c r="V173" s="4">
        <v>36481</v>
      </c>
      <c r="W173" s="4">
        <v>36758</v>
      </c>
      <c r="X173" s="4">
        <v>36584</v>
      </c>
      <c r="Y173" s="4">
        <v>37918</v>
      </c>
      <c r="Z173" s="4">
        <v>37997</v>
      </c>
      <c r="AA173" s="4">
        <v>38833</v>
      </c>
      <c r="AB173" s="4">
        <v>41080</v>
      </c>
      <c r="AC173" s="4">
        <v>41661</v>
      </c>
      <c r="AD173" s="4">
        <v>42866</v>
      </c>
      <c r="AE173" s="4">
        <v>44100</v>
      </c>
      <c r="AF173" s="4">
        <v>41152</v>
      </c>
      <c r="AG173" s="4">
        <v>38182</v>
      </c>
      <c r="AH173" s="54">
        <v>37109</v>
      </c>
      <c r="AI173" s="54">
        <v>37449</v>
      </c>
      <c r="AJ173" s="62">
        <v>38961</v>
      </c>
      <c r="AK173" s="24">
        <f t="shared" si="43"/>
        <v>39943.72651009984</v>
      </c>
      <c r="AL173" s="24">
        <f t="shared" si="43"/>
        <v>38295.24956650126</v>
      </c>
      <c r="AM173" s="24">
        <f t="shared" si="43"/>
        <v>38454.936332780846</v>
      </c>
      <c r="AN173" s="24">
        <f t="shared" si="43"/>
        <v>39243.702819315666</v>
      </c>
      <c r="AO173" s="24">
        <f t="shared" si="42"/>
        <v>35949.28744172447</v>
      </c>
      <c r="AP173" s="24">
        <f t="shared" si="42"/>
        <v>34862.434160521756</v>
      </c>
      <c r="AQ173" s="24">
        <f t="shared" si="42"/>
        <v>35246.00742097413</v>
      </c>
      <c r="AR173" s="24">
        <f t="shared" si="42"/>
        <v>34424.6159245046</v>
      </c>
      <c r="AS173" s="24">
        <f t="shared" si="42"/>
        <v>34044.71989708413</v>
      </c>
      <c r="AT173" s="24">
        <f t="shared" si="42"/>
        <v>32340.647313955516</v>
      </c>
      <c r="AU173" s="24">
        <f t="shared" si="42"/>
        <v>32380.146167159528</v>
      </c>
      <c r="AV173" s="24">
        <f t="shared" si="45"/>
        <v>32205.613630736396</v>
      </c>
      <c r="AW173" s="24">
        <f t="shared" si="45"/>
        <v>32914.017081973805</v>
      </c>
      <c r="AX173" s="24">
        <f t="shared" si="45"/>
        <v>34405.16391938323</v>
      </c>
      <c r="AY173" s="24">
        <f t="shared" si="44"/>
        <v>35488.52120571402</v>
      </c>
      <c r="AZ173" s="24">
        <f t="shared" si="44"/>
        <v>36143.612958377395</v>
      </c>
      <c r="BA173" s="24">
        <f t="shared" si="44"/>
        <v>38251.60057325735</v>
      </c>
      <c r="BB173" s="24">
        <f t="shared" si="44"/>
        <v>39849.70840969459</v>
      </c>
      <c r="BC173" s="24">
        <f t="shared" si="44"/>
        <v>41332.35082916332</v>
      </c>
      <c r="BD173" s="24">
        <f t="shared" si="44"/>
        <v>41675.066879700455</v>
      </c>
      <c r="BE173" s="24">
        <f t="shared" si="44"/>
        <v>43461.18795408055</v>
      </c>
      <c r="BF173" s="24">
        <f t="shared" si="44"/>
        <v>43329.83933365295</v>
      </c>
      <c r="BG173" s="24">
        <f t="shared" si="44"/>
        <v>45042.46275912023</v>
      </c>
      <c r="BH173" s="24">
        <f t="shared" si="44"/>
        <v>44549.55749548769</v>
      </c>
      <c r="BI173" s="24">
        <f t="shared" si="44"/>
        <v>43174.70292485972</v>
      </c>
      <c r="BJ173" s="24">
        <f t="shared" si="44"/>
        <v>42986.35744818857</v>
      </c>
      <c r="BK173" s="24">
        <f t="shared" si="44"/>
        <v>42069.95800362006</v>
      </c>
      <c r="BL173" s="24">
        <f t="shared" si="44"/>
        <v>42212.34188998974</v>
      </c>
      <c r="BM173" s="24">
        <f t="shared" si="44"/>
        <v>42631.79831949059</v>
      </c>
      <c r="BN173" s="24">
        <f t="shared" si="44"/>
        <v>41570.75483730152</v>
      </c>
      <c r="BO173" s="24"/>
      <c r="BP173" s="4"/>
      <c r="BQ173" s="42">
        <f ca="1" t="shared" si="35"/>
        <v>1.0024526052828349</v>
      </c>
      <c r="BR173" s="4"/>
      <c r="BS173" s="2">
        <v>38</v>
      </c>
      <c r="BT173" s="25">
        <f ca="1" t="shared" si="33"/>
        <v>38961</v>
      </c>
      <c r="BU173" s="2"/>
    </row>
    <row r="174" spans="3:73" ht="12.75">
      <c r="C174" s="1" t="s">
        <v>40</v>
      </c>
      <c r="D174" s="3">
        <f t="shared" si="36"/>
        <v>39</v>
      </c>
      <c r="E174" s="4">
        <v>29914</v>
      </c>
      <c r="F174" s="4">
        <v>31214</v>
      </c>
      <c r="G174" s="4">
        <v>31864</v>
      </c>
      <c r="H174" s="4">
        <v>35420</v>
      </c>
      <c r="I174" s="4">
        <v>37536</v>
      </c>
      <c r="J174" s="4">
        <v>40279</v>
      </c>
      <c r="K174" s="4">
        <v>41938</v>
      </c>
      <c r="L174" s="4">
        <v>42970</v>
      </c>
      <c r="M174" s="4">
        <v>41705</v>
      </c>
      <c r="N174" s="4">
        <v>39054</v>
      </c>
      <c r="O174" s="4">
        <v>37064</v>
      </c>
      <c r="P174" s="4">
        <v>37296</v>
      </c>
      <c r="Q174" s="4">
        <v>35582</v>
      </c>
      <c r="R174" s="4">
        <v>36369</v>
      </c>
      <c r="S174" s="4">
        <v>36769</v>
      </c>
      <c r="T174" s="4">
        <v>36190</v>
      </c>
      <c r="U174" s="4">
        <v>36425</v>
      </c>
      <c r="V174" s="4">
        <v>37081</v>
      </c>
      <c r="W174" s="4">
        <v>36548</v>
      </c>
      <c r="X174" s="4">
        <v>36776</v>
      </c>
      <c r="Y174" s="4">
        <v>36615</v>
      </c>
      <c r="Z174" s="4">
        <v>37936</v>
      </c>
      <c r="AA174" s="4">
        <v>38008</v>
      </c>
      <c r="AB174" s="4">
        <v>38851</v>
      </c>
      <c r="AC174" s="4">
        <v>41124</v>
      </c>
      <c r="AD174" s="4">
        <v>41669</v>
      </c>
      <c r="AE174" s="4">
        <v>42868</v>
      </c>
      <c r="AF174" s="4">
        <v>44100</v>
      </c>
      <c r="AG174" s="4">
        <v>41150</v>
      </c>
      <c r="AH174" s="54">
        <v>38283</v>
      </c>
      <c r="AI174" s="54">
        <v>37207</v>
      </c>
      <c r="AJ174" s="62">
        <v>37572</v>
      </c>
      <c r="AK174" s="24">
        <f t="shared" si="43"/>
        <v>39072.30587786042</v>
      </c>
      <c r="AL174" s="24">
        <f t="shared" si="43"/>
        <v>40057.839893848286</v>
      </c>
      <c r="AM174" s="24">
        <f t="shared" si="43"/>
        <v>38404.653492757854</v>
      </c>
      <c r="AN174" s="24">
        <f t="shared" si="43"/>
        <v>38564.796460770034</v>
      </c>
      <c r="AO174" s="24">
        <f aca="true" t="shared" si="46" ref="AO174:AT183">AN173*$BQ174</f>
        <v>39355.81633777765</v>
      </c>
      <c r="AP174" s="24">
        <f t="shared" si="46"/>
        <v>36051.98929735337</v>
      </c>
      <c r="AQ174" s="24">
        <f t="shared" si="46"/>
        <v>34962.03103530905</v>
      </c>
      <c r="AR174" s="24">
        <f t="shared" si="46"/>
        <v>35346.700108458186</v>
      </c>
      <c r="AS174" s="24">
        <f t="shared" si="46"/>
        <v>34522.9620166348</v>
      </c>
      <c r="AT174" s="24">
        <f t="shared" si="46"/>
        <v>34141.980681834444</v>
      </c>
      <c r="AU174" s="24">
        <f aca="true" t="shared" si="47" ref="AU174:BN187">AT173*$BQ174</f>
        <v>32433.039812604267</v>
      </c>
      <c r="AV174" s="24">
        <f t="shared" si="47"/>
        <v>32472.651508254068</v>
      </c>
      <c r="AW174" s="24">
        <f t="shared" si="47"/>
        <v>32297.620357904656</v>
      </c>
      <c r="AX174" s="24">
        <f t="shared" si="47"/>
        <v>33008.047614178366</v>
      </c>
      <c r="AY174" s="24">
        <f t="shared" si="47"/>
        <v>34503.4544399802</v>
      </c>
      <c r="AZ174" s="24">
        <f t="shared" si="47"/>
        <v>35589.90671960664</v>
      </c>
      <c r="BA174" s="24">
        <f t="shared" si="47"/>
        <v>36246.869973581815</v>
      </c>
      <c r="BB174" s="24">
        <f t="shared" si="47"/>
        <v>38360.87980072513</v>
      </c>
      <c r="BC174" s="24">
        <f t="shared" si="47"/>
        <v>39963.553197482965</v>
      </c>
      <c r="BD174" s="24">
        <f t="shared" si="47"/>
        <v>41450.431309466054</v>
      </c>
      <c r="BE174" s="24">
        <f t="shared" si="47"/>
        <v>41794.126449627736</v>
      </c>
      <c r="BF174" s="24">
        <f t="shared" si="47"/>
        <v>43585.350210647004</v>
      </c>
      <c r="BG174" s="24">
        <f t="shared" si="47"/>
        <v>43453.62634642426</v>
      </c>
      <c r="BH174" s="24">
        <f t="shared" si="47"/>
        <v>45171.142486498866</v>
      </c>
      <c r="BI174" s="24">
        <f t="shared" si="47"/>
        <v>44676.82906462935</v>
      </c>
      <c r="BJ174" s="24">
        <f t="shared" si="47"/>
        <v>43298.04673560416</v>
      </c>
      <c r="BK174" s="24">
        <f t="shared" si="47"/>
        <v>43109.16318345698</v>
      </c>
      <c r="BL174" s="24">
        <f t="shared" si="47"/>
        <v>42190.14571972447</v>
      </c>
      <c r="BM174" s="24">
        <f t="shared" si="47"/>
        <v>42332.936376029866</v>
      </c>
      <c r="BN174" s="24">
        <f t="shared" si="47"/>
        <v>42753.59113119253</v>
      </c>
      <c r="BO174" s="24"/>
      <c r="BP174" s="4"/>
      <c r="BQ174" s="42">
        <f ca="1" t="shared" si="35"/>
        <v>1.0028568537219378</v>
      </c>
      <c r="BR174" s="4"/>
      <c r="BS174" s="2">
        <v>39</v>
      </c>
      <c r="BT174" s="25">
        <f ca="1" t="shared" si="33"/>
        <v>37572</v>
      </c>
      <c r="BU174" s="2"/>
    </row>
    <row r="175" spans="3:73" ht="12.75">
      <c r="C175" s="1" t="s">
        <v>41</v>
      </c>
      <c r="D175" s="3">
        <f t="shared" si="36"/>
        <v>40</v>
      </c>
      <c r="E175" s="4">
        <v>30059</v>
      </c>
      <c r="F175" s="4">
        <v>29901</v>
      </c>
      <c r="G175" s="4">
        <v>31155</v>
      </c>
      <c r="H175" s="4">
        <v>31781</v>
      </c>
      <c r="I175" s="4">
        <v>35350</v>
      </c>
      <c r="J175" s="4">
        <v>37487</v>
      </c>
      <c r="K175" s="4">
        <v>40222</v>
      </c>
      <c r="L175" s="4">
        <v>41884</v>
      </c>
      <c r="M175" s="4">
        <v>42935</v>
      </c>
      <c r="N175" s="4">
        <v>41680</v>
      </c>
      <c r="O175" s="4">
        <v>39011</v>
      </c>
      <c r="P175" s="4">
        <v>37055</v>
      </c>
      <c r="Q175" s="4">
        <v>37247</v>
      </c>
      <c r="R175" s="4">
        <v>35580</v>
      </c>
      <c r="S175" s="4">
        <v>36370</v>
      </c>
      <c r="T175" s="4">
        <v>36781</v>
      </c>
      <c r="U175" s="4">
        <v>36225</v>
      </c>
      <c r="V175" s="4">
        <v>36573</v>
      </c>
      <c r="W175" s="4">
        <v>37104</v>
      </c>
      <c r="X175" s="4">
        <v>36569</v>
      </c>
      <c r="Y175" s="4">
        <v>36791</v>
      </c>
      <c r="Z175" s="4">
        <v>36617</v>
      </c>
      <c r="AA175" s="4">
        <v>37958</v>
      </c>
      <c r="AB175" s="4">
        <v>38013</v>
      </c>
      <c r="AC175" s="4">
        <v>38849</v>
      </c>
      <c r="AD175" s="4">
        <v>41148</v>
      </c>
      <c r="AE175" s="4">
        <v>41637</v>
      </c>
      <c r="AF175" s="4">
        <v>42836</v>
      </c>
      <c r="AG175" s="4">
        <v>44092</v>
      </c>
      <c r="AH175" s="54">
        <v>41189</v>
      </c>
      <c r="AI175" s="54">
        <v>38384</v>
      </c>
      <c r="AJ175" s="62">
        <v>37252</v>
      </c>
      <c r="AK175" s="24">
        <f t="shared" si="43"/>
        <v>37632.058199549465</v>
      </c>
      <c r="AL175" s="24">
        <f t="shared" si="43"/>
        <v>39134.76229070164</v>
      </c>
      <c r="AM175" s="24">
        <f t="shared" si="43"/>
        <v>40121.87166596224</v>
      </c>
      <c r="AN175" s="24">
        <f t="shared" si="43"/>
        <v>38466.042674677796</v>
      </c>
      <c r="AO175" s="24">
        <f t="shared" si="46"/>
        <v>38626.441628486034</v>
      </c>
      <c r="AP175" s="24">
        <f t="shared" si="46"/>
        <v>39418.72593724125</v>
      </c>
      <c r="AQ175" s="24">
        <f t="shared" si="46"/>
        <v>36109.6177857856</v>
      </c>
      <c r="AR175" s="24">
        <f t="shared" si="46"/>
        <v>35017.9172440968</v>
      </c>
      <c r="AS175" s="24">
        <f t="shared" si="46"/>
        <v>35403.20120418184</v>
      </c>
      <c r="AT175" s="24">
        <f t="shared" si="46"/>
        <v>34578.14638110392</v>
      </c>
      <c r="AU175" s="24">
        <f aca="true" t="shared" si="48" ref="AU175:AU189">AT174*$BQ175</f>
        <v>34196.55605415435</v>
      </c>
      <c r="AV175" s="24">
        <f t="shared" si="47"/>
        <v>32484.883472166206</v>
      </c>
      <c r="AW175" s="24">
        <f t="shared" si="47"/>
        <v>32524.558486434176</v>
      </c>
      <c r="AX175" s="24">
        <f t="shared" si="47"/>
        <v>32349.24755178382</v>
      </c>
      <c r="AY175" s="24">
        <f t="shared" si="47"/>
        <v>33060.81041387896</v>
      </c>
      <c r="AZ175" s="24">
        <f t="shared" si="47"/>
        <v>34558.607621921605</v>
      </c>
      <c r="BA175" s="24">
        <f t="shared" si="47"/>
        <v>35646.796576939574</v>
      </c>
      <c r="BB175" s="24">
        <f t="shared" si="47"/>
        <v>36304.809975442695</v>
      </c>
      <c r="BC175" s="24">
        <f t="shared" si="47"/>
        <v>38422.199011146855</v>
      </c>
      <c r="BD175" s="24">
        <f t="shared" si="47"/>
        <v>40027.434253925</v>
      </c>
      <c r="BE175" s="24">
        <f t="shared" si="47"/>
        <v>41516.689115145695</v>
      </c>
      <c r="BF175" s="24">
        <f t="shared" si="47"/>
        <v>41860.93364611202</v>
      </c>
      <c r="BG175" s="24">
        <f t="shared" si="47"/>
        <v>43655.02064768481</v>
      </c>
      <c r="BH175" s="24">
        <f t="shared" si="47"/>
        <v>43523.08622511748</v>
      </c>
      <c r="BI175" s="24">
        <f t="shared" si="47"/>
        <v>45243.347785373866</v>
      </c>
      <c r="BJ175" s="24">
        <f t="shared" si="47"/>
        <v>44748.24421195185</v>
      </c>
      <c r="BK175" s="24">
        <f t="shared" si="47"/>
        <v>43367.257922949764</v>
      </c>
      <c r="BL175" s="24">
        <f t="shared" si="47"/>
        <v>43178.07244367423</v>
      </c>
      <c r="BM175" s="24">
        <f t="shared" si="47"/>
        <v>42257.58594624039</v>
      </c>
      <c r="BN175" s="24">
        <f t="shared" si="47"/>
        <v>42400.60485096829</v>
      </c>
      <c r="BO175" s="24"/>
      <c r="BP175" s="4"/>
      <c r="BQ175" s="42">
        <f ca="1" t="shared" si="35"/>
        <v>1.0015984829008162</v>
      </c>
      <c r="BR175" s="4"/>
      <c r="BS175" s="2">
        <v>40</v>
      </c>
      <c r="BT175" s="25">
        <f ca="1" t="shared" si="33"/>
        <v>37252</v>
      </c>
      <c r="BU175" s="2"/>
    </row>
    <row r="176" spans="3:73" ht="12.75">
      <c r="C176" s="1" t="s">
        <v>42</v>
      </c>
      <c r="D176" s="3">
        <f t="shared" si="36"/>
        <v>41</v>
      </c>
      <c r="E176" s="4">
        <v>29682</v>
      </c>
      <c r="F176" s="4">
        <v>30032</v>
      </c>
      <c r="G176" s="4">
        <v>29854</v>
      </c>
      <c r="H176" s="4">
        <v>31081</v>
      </c>
      <c r="I176" s="4">
        <v>31732</v>
      </c>
      <c r="J176" s="4">
        <v>35304</v>
      </c>
      <c r="K176" s="4">
        <v>37442</v>
      </c>
      <c r="L176" s="4">
        <v>40150</v>
      </c>
      <c r="M176" s="4">
        <v>41842</v>
      </c>
      <c r="N176" s="4">
        <v>42913</v>
      </c>
      <c r="O176" s="4">
        <v>41626</v>
      </c>
      <c r="P176" s="4">
        <v>38950</v>
      </c>
      <c r="Q176" s="4">
        <v>37035</v>
      </c>
      <c r="R176" s="4">
        <v>37205</v>
      </c>
      <c r="S176" s="4">
        <v>35558</v>
      </c>
      <c r="T176" s="4">
        <v>36348</v>
      </c>
      <c r="U176" s="4">
        <v>36765</v>
      </c>
      <c r="V176" s="4">
        <v>36407</v>
      </c>
      <c r="W176" s="4">
        <v>36576</v>
      </c>
      <c r="X176" s="4">
        <v>37085</v>
      </c>
      <c r="Y176" s="4">
        <v>36588</v>
      </c>
      <c r="Z176" s="4">
        <v>36790</v>
      </c>
      <c r="AA176" s="4">
        <v>36618</v>
      </c>
      <c r="AB176" s="4">
        <v>38018</v>
      </c>
      <c r="AC176" s="4">
        <v>38025</v>
      </c>
      <c r="AD176" s="4">
        <v>38849</v>
      </c>
      <c r="AE176" s="4">
        <v>41140</v>
      </c>
      <c r="AF176" s="4">
        <v>41622</v>
      </c>
      <c r="AG176" s="4">
        <v>42838</v>
      </c>
      <c r="AH176" s="54">
        <v>44156</v>
      </c>
      <c r="AI176" s="54">
        <v>41315</v>
      </c>
      <c r="AJ176" s="62">
        <v>38396</v>
      </c>
      <c r="AK176" s="24">
        <f t="shared" si="43"/>
        <v>37311.891405184804</v>
      </c>
      <c r="AL176" s="24">
        <f t="shared" si="43"/>
        <v>37692.56063822571</v>
      </c>
      <c r="AM176" s="24">
        <f t="shared" si="43"/>
        <v>39197.680681799124</v>
      </c>
      <c r="AN176" s="24">
        <f t="shared" si="43"/>
        <v>40186.37706896661</v>
      </c>
      <c r="AO176" s="24">
        <f t="shared" si="46"/>
        <v>38527.885940749016</v>
      </c>
      <c r="AP176" s="24">
        <f t="shared" si="46"/>
        <v>38688.54277383176</v>
      </c>
      <c r="AQ176" s="24">
        <f t="shared" si="46"/>
        <v>39482.10086709673</v>
      </c>
      <c r="AR176" s="24">
        <f t="shared" si="46"/>
        <v>36167.672541231674</v>
      </c>
      <c r="AS176" s="24">
        <f t="shared" si="46"/>
        <v>35074.21683258586</v>
      </c>
      <c r="AT176" s="24">
        <f t="shared" si="46"/>
        <v>35460.120227809</v>
      </c>
      <c r="AU176" s="24">
        <f t="shared" si="48"/>
        <v>34633.73893386485</v>
      </c>
      <c r="AV176" s="24">
        <f t="shared" si="47"/>
        <v>34251.53511016649</v>
      </c>
      <c r="AW176" s="24">
        <f t="shared" si="47"/>
        <v>32537.110609458505</v>
      </c>
      <c r="AX176" s="24">
        <f t="shared" si="47"/>
        <v>32576.84941070047</v>
      </c>
      <c r="AY176" s="24">
        <f t="shared" si="47"/>
        <v>32401.256622237688</v>
      </c>
      <c r="AZ176" s="24">
        <f t="shared" si="47"/>
        <v>33113.96349001543</v>
      </c>
      <c r="BA176" s="24">
        <f t="shared" si="47"/>
        <v>34614.16876150357</v>
      </c>
      <c r="BB176" s="24">
        <f t="shared" si="47"/>
        <v>35704.10723777201</v>
      </c>
      <c r="BC176" s="24">
        <f t="shared" si="47"/>
        <v>36363.17854852325</v>
      </c>
      <c r="BD176" s="24">
        <f t="shared" si="47"/>
        <v>38483.97178815394</v>
      </c>
      <c r="BE176" s="24">
        <f t="shared" si="47"/>
        <v>40091.78782644218</v>
      </c>
      <c r="BF176" s="24">
        <f t="shared" si="47"/>
        <v>41583.43701726442</v>
      </c>
      <c r="BG176" s="24">
        <f t="shared" si="47"/>
        <v>41928.23500277511</v>
      </c>
      <c r="BH176" s="24">
        <f t="shared" si="47"/>
        <v>43725.20642374949</v>
      </c>
      <c r="BI176" s="24">
        <f t="shared" si="47"/>
        <v>43593.05988537738</v>
      </c>
      <c r="BJ176" s="24">
        <f t="shared" si="47"/>
        <v>45316.08717316864</v>
      </c>
      <c r="BK176" s="24">
        <f t="shared" si="47"/>
        <v>44820.18760359275</v>
      </c>
      <c r="BL176" s="24">
        <f t="shared" si="47"/>
        <v>43436.98105233926</v>
      </c>
      <c r="BM176" s="24">
        <f t="shared" si="47"/>
        <v>43247.49141263759</v>
      </c>
      <c r="BN176" s="24">
        <f t="shared" si="47"/>
        <v>42325.525015338375</v>
      </c>
      <c r="BO176" s="24"/>
      <c r="BP176" s="4"/>
      <c r="BQ176" s="42">
        <f ca="1" t="shared" si="35"/>
        <v>1.0016077366365512</v>
      </c>
      <c r="BR176" s="4"/>
      <c r="BS176" s="2">
        <v>41</v>
      </c>
      <c r="BT176" s="25">
        <f ca="1" t="shared" si="33"/>
        <v>38396</v>
      </c>
      <c r="BU176" s="2"/>
    </row>
    <row r="177" spans="3:73" ht="12.75">
      <c r="C177" s="1" t="s">
        <v>43</v>
      </c>
      <c r="D177" s="3">
        <f t="shared" si="36"/>
        <v>42</v>
      </c>
      <c r="E177" s="4">
        <v>28831</v>
      </c>
      <c r="F177" s="4">
        <v>29655</v>
      </c>
      <c r="G177" s="4">
        <v>29965</v>
      </c>
      <c r="H177" s="4">
        <v>29801</v>
      </c>
      <c r="I177" s="4">
        <v>31024</v>
      </c>
      <c r="J177" s="4">
        <v>31690</v>
      </c>
      <c r="K177" s="4">
        <v>35228</v>
      </c>
      <c r="L177" s="4">
        <v>37393</v>
      </c>
      <c r="M177" s="4">
        <v>40109</v>
      </c>
      <c r="N177" s="4">
        <v>41785</v>
      </c>
      <c r="O177" s="4">
        <v>42845</v>
      </c>
      <c r="P177" s="4">
        <v>41583</v>
      </c>
      <c r="Q177" s="4">
        <v>38929</v>
      </c>
      <c r="R177" s="4">
        <v>37018</v>
      </c>
      <c r="S177" s="4">
        <v>37210</v>
      </c>
      <c r="T177" s="4">
        <v>35530</v>
      </c>
      <c r="U177" s="4">
        <v>36333</v>
      </c>
      <c r="V177" s="4">
        <v>36892</v>
      </c>
      <c r="W177" s="4">
        <v>36424</v>
      </c>
      <c r="X177" s="4">
        <v>36590</v>
      </c>
      <c r="Y177" s="4">
        <v>37093</v>
      </c>
      <c r="Z177" s="4">
        <v>36579</v>
      </c>
      <c r="AA177" s="4">
        <v>36796</v>
      </c>
      <c r="AB177" s="4">
        <v>36654</v>
      </c>
      <c r="AC177" s="4">
        <v>38001</v>
      </c>
      <c r="AD177" s="4">
        <v>38008</v>
      </c>
      <c r="AE177" s="4">
        <v>38859</v>
      </c>
      <c r="AF177" s="4">
        <v>41096</v>
      </c>
      <c r="AG177" s="4">
        <v>41642</v>
      </c>
      <c r="AH177" s="54">
        <v>42873</v>
      </c>
      <c r="AI177" s="54">
        <v>44238</v>
      </c>
      <c r="AJ177" s="62">
        <v>41351</v>
      </c>
      <c r="AK177" s="24">
        <f t="shared" si="43"/>
        <v>38441.37688051082</v>
      </c>
      <c r="AL177" s="24">
        <f t="shared" si="43"/>
        <v>37355.98707238778</v>
      </c>
      <c r="AM177" s="24">
        <f t="shared" si="43"/>
        <v>37737.10618516361</v>
      </c>
      <c r="AN177" s="24">
        <f t="shared" si="43"/>
        <v>39244.00499872274</v>
      </c>
      <c r="AO177" s="24">
        <f t="shared" si="46"/>
        <v>40233.86983983913</v>
      </c>
      <c r="AP177" s="24">
        <f t="shared" si="46"/>
        <v>38573.418685739845</v>
      </c>
      <c r="AQ177" s="24">
        <f t="shared" si="46"/>
        <v>38734.26538510861</v>
      </c>
      <c r="AR177" s="24">
        <f t="shared" si="46"/>
        <v>39528.76131540807</v>
      </c>
      <c r="AS177" s="24">
        <f t="shared" si="46"/>
        <v>36210.415956047225</v>
      </c>
      <c r="AT177" s="24">
        <f t="shared" si="46"/>
        <v>35115.66798755572</v>
      </c>
      <c r="AU177" s="24">
        <f t="shared" si="48"/>
        <v>35502.02744831313</v>
      </c>
      <c r="AV177" s="24">
        <f t="shared" si="47"/>
        <v>34674.669526458994</v>
      </c>
      <c r="AW177" s="24">
        <f t="shared" si="47"/>
        <v>34292.01400942699</v>
      </c>
      <c r="AX177" s="24">
        <f t="shared" si="47"/>
        <v>32575.563380067233</v>
      </c>
      <c r="AY177" s="24">
        <f t="shared" si="47"/>
        <v>32615.349145129272</v>
      </c>
      <c r="AZ177" s="24">
        <f t="shared" si="47"/>
        <v>32439.548838878683</v>
      </c>
      <c r="BA177" s="24">
        <f t="shared" si="47"/>
        <v>33153.09799268565</v>
      </c>
      <c r="BB177" s="24">
        <f t="shared" si="47"/>
        <v>34655.07622581944</v>
      </c>
      <c r="BC177" s="24">
        <f t="shared" si="47"/>
        <v>35746.30280522367</v>
      </c>
      <c r="BD177" s="24">
        <f t="shared" si="47"/>
        <v>36406.15301482155</v>
      </c>
      <c r="BE177" s="24">
        <f t="shared" si="47"/>
        <v>38529.45263484143</v>
      </c>
      <c r="BF177" s="24">
        <f t="shared" si="47"/>
        <v>40139.1688105464</v>
      </c>
      <c r="BG177" s="24">
        <f t="shared" si="47"/>
        <v>41632.58085132947</v>
      </c>
      <c r="BH177" s="24">
        <f t="shared" si="47"/>
        <v>41977.7863234791</v>
      </c>
      <c r="BI177" s="24">
        <f t="shared" si="47"/>
        <v>43776.88142810415</v>
      </c>
      <c r="BJ177" s="24">
        <f t="shared" si="47"/>
        <v>43644.578717274446</v>
      </c>
      <c r="BK177" s="24">
        <f t="shared" si="47"/>
        <v>45369.64230060053</v>
      </c>
      <c r="BL177" s="24">
        <f t="shared" si="47"/>
        <v>44873.156670614335</v>
      </c>
      <c r="BM177" s="24">
        <f t="shared" si="47"/>
        <v>43488.31542828891</v>
      </c>
      <c r="BN177" s="24">
        <f t="shared" si="47"/>
        <v>43298.60184732411</v>
      </c>
      <c r="BO177" s="24"/>
      <c r="BP177" s="4"/>
      <c r="BQ177" s="42">
        <f ca="1" t="shared" si="35"/>
        <v>1.0011818127021257</v>
      </c>
      <c r="BR177" s="4"/>
      <c r="BS177" s="2">
        <v>42</v>
      </c>
      <c r="BT177" s="25">
        <f ca="1" t="shared" si="33"/>
        <v>41351</v>
      </c>
      <c r="BU177" s="2"/>
    </row>
    <row r="178" spans="3:73" ht="12.75">
      <c r="C178" s="1" t="s">
        <v>44</v>
      </c>
      <c r="D178" s="3">
        <f t="shared" si="36"/>
        <v>43</v>
      </c>
      <c r="E178" s="4">
        <v>28070</v>
      </c>
      <c r="F178" s="4">
        <v>28766</v>
      </c>
      <c r="G178" s="4">
        <v>29594</v>
      </c>
      <c r="H178" s="4">
        <v>29893</v>
      </c>
      <c r="I178" s="4">
        <v>29738</v>
      </c>
      <c r="J178" s="4">
        <v>30965</v>
      </c>
      <c r="K178" s="4">
        <v>31648</v>
      </c>
      <c r="L178" s="4">
        <v>35166</v>
      </c>
      <c r="M178" s="4">
        <v>37330</v>
      </c>
      <c r="N178" s="4">
        <v>40053</v>
      </c>
      <c r="O178" s="4">
        <v>41692</v>
      </c>
      <c r="P178" s="4">
        <v>42758</v>
      </c>
      <c r="Q178" s="4">
        <v>41519</v>
      </c>
      <c r="R178" s="4">
        <v>38879</v>
      </c>
      <c r="S178" s="4">
        <v>36973</v>
      </c>
      <c r="T178" s="4">
        <v>37175</v>
      </c>
      <c r="U178" s="4">
        <v>35528</v>
      </c>
      <c r="V178" s="4">
        <v>36398</v>
      </c>
      <c r="W178" s="4">
        <v>36875</v>
      </c>
      <c r="X178" s="4">
        <v>36384</v>
      </c>
      <c r="Y178" s="4">
        <v>36591</v>
      </c>
      <c r="Z178" s="4">
        <v>37060</v>
      </c>
      <c r="AA178" s="4">
        <v>36600</v>
      </c>
      <c r="AB178" s="4">
        <v>36773</v>
      </c>
      <c r="AC178" s="4">
        <v>36623</v>
      </c>
      <c r="AD178" s="4">
        <v>37968</v>
      </c>
      <c r="AE178" s="4">
        <v>37969</v>
      </c>
      <c r="AF178" s="4">
        <v>38800</v>
      </c>
      <c r="AG178" s="4">
        <v>41084</v>
      </c>
      <c r="AH178" s="54">
        <v>41671</v>
      </c>
      <c r="AI178" s="54">
        <v>42914</v>
      </c>
      <c r="AJ178" s="62">
        <v>44254</v>
      </c>
      <c r="AK178" s="24">
        <f aca="true" t="shared" si="49" ref="AJ178:AN187">AJ177*$BQ178</f>
        <v>41378.765888576185</v>
      </c>
      <c r="AL178" s="24">
        <f t="shared" si="49"/>
        <v>38467.18904919306</v>
      </c>
      <c r="AM178" s="24">
        <f t="shared" si="49"/>
        <v>37381.07043614453</v>
      </c>
      <c r="AN178" s="24">
        <f t="shared" si="49"/>
        <v>37762.445458349874</v>
      </c>
      <c r="AO178" s="24">
        <f t="shared" si="46"/>
        <v>39270.356106799394</v>
      </c>
      <c r="AP178" s="24">
        <f t="shared" si="46"/>
        <v>40260.88561084737</v>
      </c>
      <c r="AQ178" s="24">
        <f t="shared" si="46"/>
        <v>38599.319516317846</v>
      </c>
      <c r="AR178" s="24">
        <f t="shared" si="46"/>
        <v>38760.27421915768</v>
      </c>
      <c r="AS178" s="24">
        <f t="shared" si="46"/>
        <v>39555.3036283446</v>
      </c>
      <c r="AT178" s="24">
        <f t="shared" si="46"/>
        <v>36234.73010503354</v>
      </c>
      <c r="AU178" s="24">
        <f t="shared" si="48"/>
        <v>35139.24704790785</v>
      </c>
      <c r="AV178" s="24">
        <f t="shared" si="47"/>
        <v>35525.86593682269</v>
      </c>
      <c r="AW178" s="24">
        <f t="shared" si="47"/>
        <v>34697.95247029319</v>
      </c>
      <c r="AX178" s="24">
        <f t="shared" si="47"/>
        <v>34315.040012184814</v>
      </c>
      <c r="AY178" s="24">
        <f t="shared" si="47"/>
        <v>32597.436840518432</v>
      </c>
      <c r="AZ178" s="24">
        <f t="shared" si="47"/>
        <v>32637.249320463292</v>
      </c>
      <c r="BA178" s="24">
        <f t="shared" si="47"/>
        <v>32461.330969867588</v>
      </c>
      <c r="BB178" s="24">
        <f t="shared" si="47"/>
        <v>33175.35924936192</v>
      </c>
      <c r="BC178" s="24">
        <f t="shared" si="47"/>
        <v>34678.346013371985</v>
      </c>
      <c r="BD178" s="24">
        <f t="shared" si="47"/>
        <v>35770.30531690901</v>
      </c>
      <c r="BE178" s="24">
        <f t="shared" si="47"/>
        <v>36430.598595051706</v>
      </c>
      <c r="BF178" s="24">
        <f t="shared" si="47"/>
        <v>38555.32394360689</v>
      </c>
      <c r="BG178" s="24">
        <f t="shared" si="47"/>
        <v>40166.12099280884</v>
      </c>
      <c r="BH178" s="24">
        <f t="shared" si="47"/>
        <v>41660.53581254098</v>
      </c>
      <c r="BI178" s="24">
        <f t="shared" si="47"/>
        <v>42005.97307924638</v>
      </c>
      <c r="BJ178" s="24">
        <f t="shared" si="47"/>
        <v>43806.276219329164</v>
      </c>
      <c r="BK178" s="24">
        <f t="shared" si="47"/>
        <v>43673.88467141385</v>
      </c>
      <c r="BL178" s="24">
        <f t="shared" si="47"/>
        <v>45400.106580372725</v>
      </c>
      <c r="BM178" s="24">
        <f t="shared" si="47"/>
        <v>44903.287575989736</v>
      </c>
      <c r="BN178" s="24">
        <f t="shared" si="47"/>
        <v>43517.51645657233</v>
      </c>
      <c r="BO178" s="24"/>
      <c r="BP178" s="4"/>
      <c r="BQ178" s="42">
        <f ca="1" t="shared" si="35"/>
        <v>1.0006714683702012</v>
      </c>
      <c r="BR178" s="4"/>
      <c r="BS178" s="2">
        <v>43</v>
      </c>
      <c r="BT178" s="25">
        <f ca="1" t="shared" si="33"/>
        <v>44254</v>
      </c>
      <c r="BU178" s="2"/>
    </row>
    <row r="179" spans="3:73" ht="12.75">
      <c r="C179" s="1" t="s">
        <v>45</v>
      </c>
      <c r="D179" s="3">
        <f t="shared" si="36"/>
        <v>44</v>
      </c>
      <c r="E179" s="4">
        <v>27950</v>
      </c>
      <c r="F179" s="4">
        <v>28012</v>
      </c>
      <c r="G179" s="4">
        <v>28700</v>
      </c>
      <c r="H179" s="4">
        <v>29516</v>
      </c>
      <c r="I179" s="4">
        <v>29800</v>
      </c>
      <c r="J179" s="4">
        <v>29675</v>
      </c>
      <c r="K179" s="4">
        <v>30909</v>
      </c>
      <c r="L179" s="4">
        <v>31605</v>
      </c>
      <c r="M179" s="4">
        <v>35091</v>
      </c>
      <c r="N179" s="4">
        <v>37260</v>
      </c>
      <c r="O179" s="4">
        <v>39946</v>
      </c>
      <c r="P179" s="4">
        <v>41569</v>
      </c>
      <c r="Q179" s="4">
        <v>42717</v>
      </c>
      <c r="R179" s="4">
        <v>41479</v>
      </c>
      <c r="S179" s="4">
        <v>38833</v>
      </c>
      <c r="T179" s="4">
        <v>36936</v>
      </c>
      <c r="U179" s="4">
        <v>37128</v>
      </c>
      <c r="V179" s="4">
        <v>35585</v>
      </c>
      <c r="W179" s="4">
        <v>36389</v>
      </c>
      <c r="X179" s="4">
        <v>36847</v>
      </c>
      <c r="Y179" s="4">
        <v>36349</v>
      </c>
      <c r="Z179" s="4">
        <v>36551</v>
      </c>
      <c r="AA179" s="4">
        <v>37032</v>
      </c>
      <c r="AB179" s="4">
        <v>36571</v>
      </c>
      <c r="AC179" s="4">
        <v>36747</v>
      </c>
      <c r="AD179" s="4">
        <v>36606</v>
      </c>
      <c r="AE179" s="4">
        <v>37919</v>
      </c>
      <c r="AF179" s="4">
        <v>37944</v>
      </c>
      <c r="AG179" s="4">
        <v>38791</v>
      </c>
      <c r="AH179" s="54">
        <v>41080</v>
      </c>
      <c r="AI179" s="54">
        <v>41723</v>
      </c>
      <c r="AJ179" s="62">
        <v>42984</v>
      </c>
      <c r="AK179" s="24">
        <f t="shared" si="49"/>
        <v>44295.033459899794</v>
      </c>
      <c r="AL179" s="24">
        <f t="shared" si="49"/>
        <v>41417.13335661957</v>
      </c>
      <c r="AM179" s="24">
        <f t="shared" si="49"/>
        <v>38502.856827457355</v>
      </c>
      <c r="AN179" s="24">
        <f t="shared" si="49"/>
        <v>37415.73113697955</v>
      </c>
      <c r="AO179" s="24">
        <f t="shared" si="46"/>
        <v>37797.45978002551</v>
      </c>
      <c r="AP179" s="24">
        <f t="shared" si="46"/>
        <v>39306.76860245084</v>
      </c>
      <c r="AQ179" s="24">
        <f t="shared" si="46"/>
        <v>40298.21655121983</v>
      </c>
      <c r="AR179" s="24">
        <f t="shared" si="46"/>
        <v>38635.10980938813</v>
      </c>
      <c r="AS179" s="24">
        <f t="shared" si="46"/>
        <v>38796.21375361506</v>
      </c>
      <c r="AT179" s="24">
        <f t="shared" si="46"/>
        <v>39591.980334749845</v>
      </c>
      <c r="AU179" s="24">
        <f t="shared" si="48"/>
        <v>36268.32788929586</v>
      </c>
      <c r="AV179" s="24">
        <f t="shared" si="47"/>
        <v>35171.82907178477</v>
      </c>
      <c r="AW179" s="24">
        <f t="shared" si="47"/>
        <v>35558.806443789836</v>
      </c>
      <c r="AX179" s="24">
        <f t="shared" si="47"/>
        <v>34730.125314359146</v>
      </c>
      <c r="AY179" s="24">
        <f t="shared" si="47"/>
        <v>34346.8578098596</v>
      </c>
      <c r="AZ179" s="24">
        <f t="shared" si="47"/>
        <v>32627.66203185552</v>
      </c>
      <c r="BA179" s="24">
        <f t="shared" si="47"/>
        <v>32667.511426967358</v>
      </c>
      <c r="BB179" s="24">
        <f t="shared" si="47"/>
        <v>32491.42996030113</v>
      </c>
      <c r="BC179" s="24">
        <f t="shared" si="47"/>
        <v>33206.12030538895</v>
      </c>
      <c r="BD179" s="24">
        <f t="shared" si="47"/>
        <v>34710.500677821095</v>
      </c>
      <c r="BE179" s="24">
        <f t="shared" si="47"/>
        <v>35803.47247442754</v>
      </c>
      <c r="BF179" s="24">
        <f t="shared" si="47"/>
        <v>36464.37799367275</v>
      </c>
      <c r="BG179" s="24">
        <f t="shared" si="47"/>
        <v>38591.07344283778</v>
      </c>
      <c r="BH179" s="24">
        <f t="shared" si="47"/>
        <v>40203.364064962516</v>
      </c>
      <c r="BI179" s="24">
        <f t="shared" si="47"/>
        <v>41699.164544987034</v>
      </c>
      <c r="BJ179" s="24">
        <f t="shared" si="47"/>
        <v>42044.92211011137</v>
      </c>
      <c r="BK179" s="24">
        <f t="shared" si="47"/>
        <v>43846.894538093686</v>
      </c>
      <c r="BL179" s="24">
        <f t="shared" si="47"/>
        <v>43714.380233291486</v>
      </c>
      <c r="BM179" s="24">
        <f t="shared" si="47"/>
        <v>45442.20274010546</v>
      </c>
      <c r="BN179" s="24">
        <f t="shared" si="47"/>
        <v>44944.92307221874</v>
      </c>
      <c r="BO179" s="24"/>
      <c r="BP179" s="4"/>
      <c r="BQ179" s="42">
        <f ca="1" t="shared" si="35"/>
        <v>1.0009272260112034</v>
      </c>
      <c r="BR179" s="4"/>
      <c r="BS179" s="2">
        <v>44</v>
      </c>
      <c r="BT179" s="25">
        <f ca="1" t="shared" si="33"/>
        <v>42984</v>
      </c>
      <c r="BU179" s="2"/>
    </row>
    <row r="180" spans="3:73" ht="12.75">
      <c r="C180" s="1" t="s">
        <v>46</v>
      </c>
      <c r="D180" s="3">
        <f t="shared" si="36"/>
        <v>45</v>
      </c>
      <c r="E180" s="4">
        <v>26900</v>
      </c>
      <c r="F180" s="4">
        <v>27880</v>
      </c>
      <c r="G180" s="4">
        <v>27919</v>
      </c>
      <c r="H180" s="4">
        <v>28604</v>
      </c>
      <c r="I180" s="4">
        <v>29440</v>
      </c>
      <c r="J180" s="4">
        <v>29720</v>
      </c>
      <c r="K180" s="4">
        <v>29622</v>
      </c>
      <c r="L180" s="4">
        <v>30837</v>
      </c>
      <c r="M180" s="4">
        <v>31545</v>
      </c>
      <c r="N180" s="4">
        <v>35020</v>
      </c>
      <c r="O180" s="4">
        <v>37172</v>
      </c>
      <c r="P180" s="4">
        <v>39848</v>
      </c>
      <c r="Q180" s="4">
        <v>41484</v>
      </c>
      <c r="R180" s="4">
        <v>42647</v>
      </c>
      <c r="S180" s="4">
        <v>41444</v>
      </c>
      <c r="T180" s="4">
        <v>38832</v>
      </c>
      <c r="U180" s="4">
        <v>36893</v>
      </c>
      <c r="V180" s="4">
        <v>37173</v>
      </c>
      <c r="W180" s="4">
        <v>35541</v>
      </c>
      <c r="X180" s="4">
        <v>36341</v>
      </c>
      <c r="Y180" s="4">
        <v>36802</v>
      </c>
      <c r="Z180" s="4">
        <v>36295</v>
      </c>
      <c r="AA180" s="4">
        <v>36513</v>
      </c>
      <c r="AB180" s="4">
        <v>36986</v>
      </c>
      <c r="AC180" s="4">
        <v>36533</v>
      </c>
      <c r="AD180" s="4">
        <v>36721</v>
      </c>
      <c r="AE180" s="4">
        <v>36551</v>
      </c>
      <c r="AF180" s="4">
        <v>37872</v>
      </c>
      <c r="AG180" s="4">
        <v>37891</v>
      </c>
      <c r="AH180" s="54">
        <v>38789</v>
      </c>
      <c r="AI180" s="54">
        <v>41146</v>
      </c>
      <c r="AJ180" s="62">
        <v>41740</v>
      </c>
      <c r="AK180" s="24">
        <f t="shared" si="49"/>
        <v>43012.11887200031</v>
      </c>
      <c r="AL180" s="24">
        <f t="shared" si="49"/>
        <v>44324.00997153456</v>
      </c>
      <c r="AM180" s="24">
        <f t="shared" si="49"/>
        <v>41444.22723042086</v>
      </c>
      <c r="AN180" s="24">
        <f t="shared" si="49"/>
        <v>38528.044267034355</v>
      </c>
      <c r="AO180" s="24">
        <f t="shared" si="46"/>
        <v>37440.20741081723</v>
      </c>
      <c r="AP180" s="24">
        <f t="shared" si="46"/>
        <v>37822.18576954467</v>
      </c>
      <c r="AQ180" s="24">
        <f t="shared" si="46"/>
        <v>39332.48193753082</v>
      </c>
      <c r="AR180" s="24">
        <f t="shared" si="46"/>
        <v>40324.57846246692</v>
      </c>
      <c r="AS180" s="24">
        <f t="shared" si="46"/>
        <v>38660.383764986684</v>
      </c>
      <c r="AT180" s="24">
        <f t="shared" si="46"/>
        <v>38821.593098688456</v>
      </c>
      <c r="AU180" s="24">
        <f t="shared" si="48"/>
        <v>39617.88024697932</v>
      </c>
      <c r="AV180" s="24">
        <f t="shared" si="47"/>
        <v>36292.053565584356</v>
      </c>
      <c r="AW180" s="24">
        <f t="shared" si="47"/>
        <v>35194.83745070917</v>
      </c>
      <c r="AX180" s="24">
        <f t="shared" si="47"/>
        <v>35582.06797196024</v>
      </c>
      <c r="AY180" s="24">
        <f t="shared" si="47"/>
        <v>34752.84474364142</v>
      </c>
      <c r="AZ180" s="24">
        <f t="shared" si="47"/>
        <v>34369.32651678237</v>
      </c>
      <c r="BA180" s="24">
        <f t="shared" si="47"/>
        <v>32649.006091327494</v>
      </c>
      <c r="BB180" s="24">
        <f t="shared" si="47"/>
        <v>32688.881554744756</v>
      </c>
      <c r="BC180" s="24">
        <f t="shared" si="47"/>
        <v>32512.684900747827</v>
      </c>
      <c r="BD180" s="24">
        <f t="shared" si="47"/>
        <v>33227.84277529622</v>
      </c>
      <c r="BE180" s="24">
        <f t="shared" si="47"/>
        <v>34733.20726924177</v>
      </c>
      <c r="BF180" s="24">
        <f t="shared" si="47"/>
        <v>35826.89405593868</v>
      </c>
      <c r="BG180" s="24">
        <f t="shared" si="47"/>
        <v>36488.23192018901</v>
      </c>
      <c r="BH180" s="24">
        <f t="shared" si="47"/>
        <v>38616.318591137</v>
      </c>
      <c r="BI180" s="24">
        <f t="shared" si="47"/>
        <v>40229.66392649529</v>
      </c>
      <c r="BJ180" s="24">
        <f t="shared" si="47"/>
        <v>41726.44291531926</v>
      </c>
      <c r="BK180" s="24">
        <f t="shared" si="47"/>
        <v>42072.426664901</v>
      </c>
      <c r="BL180" s="24">
        <f t="shared" si="47"/>
        <v>43875.57789039054</v>
      </c>
      <c r="BM180" s="24">
        <f t="shared" si="47"/>
        <v>43742.976898617024</v>
      </c>
      <c r="BN180" s="24">
        <f t="shared" si="47"/>
        <v>45471.92969623474</v>
      </c>
      <c r="BO180" s="24"/>
      <c r="BP180" s="4"/>
      <c r="BQ180" s="42">
        <f ca="1" t="shared" si="35"/>
        <v>1.0006541706681629</v>
      </c>
      <c r="BR180" s="4"/>
      <c r="BS180" s="2">
        <v>45</v>
      </c>
      <c r="BT180" s="25">
        <f ca="1" t="shared" si="33"/>
        <v>41740</v>
      </c>
      <c r="BU180" s="2"/>
    </row>
    <row r="181" spans="3:73" ht="12.75">
      <c r="C181" s="1" t="s">
        <v>47</v>
      </c>
      <c r="D181" s="3">
        <f t="shared" si="36"/>
        <v>46</v>
      </c>
      <c r="E181" s="4">
        <v>27523</v>
      </c>
      <c r="F181" s="4">
        <v>26858</v>
      </c>
      <c r="G181" s="4">
        <v>27759</v>
      </c>
      <c r="H181" s="4">
        <v>27853</v>
      </c>
      <c r="I181" s="4">
        <v>28519</v>
      </c>
      <c r="J181" s="4">
        <v>29381</v>
      </c>
      <c r="K181" s="4">
        <v>29656</v>
      </c>
      <c r="L181" s="4">
        <v>29542</v>
      </c>
      <c r="M181" s="4">
        <v>30775</v>
      </c>
      <c r="N181" s="4">
        <v>31484</v>
      </c>
      <c r="O181" s="4">
        <v>34925</v>
      </c>
      <c r="P181" s="4">
        <v>37063</v>
      </c>
      <c r="Q181" s="4">
        <v>39753</v>
      </c>
      <c r="R181" s="4">
        <v>41449</v>
      </c>
      <c r="S181" s="4">
        <v>42562</v>
      </c>
      <c r="T181" s="4">
        <v>41356</v>
      </c>
      <c r="U181" s="4">
        <v>38765</v>
      </c>
      <c r="V181" s="4">
        <v>36934</v>
      </c>
      <c r="W181" s="4">
        <v>37161</v>
      </c>
      <c r="X181" s="4">
        <v>35523</v>
      </c>
      <c r="Y181" s="4">
        <v>36284</v>
      </c>
      <c r="Z181" s="4">
        <v>36739</v>
      </c>
      <c r="AA181" s="4">
        <v>36236</v>
      </c>
      <c r="AB181" s="4">
        <v>36489</v>
      </c>
      <c r="AC181" s="4">
        <v>36918</v>
      </c>
      <c r="AD181" s="4">
        <v>36483</v>
      </c>
      <c r="AE181" s="4">
        <v>36647</v>
      </c>
      <c r="AF181" s="4">
        <v>36497</v>
      </c>
      <c r="AG181" s="4">
        <v>37849</v>
      </c>
      <c r="AH181" s="54">
        <v>37873</v>
      </c>
      <c r="AI181" s="54">
        <v>38837</v>
      </c>
      <c r="AJ181" s="62">
        <v>41133</v>
      </c>
      <c r="AK181" s="24">
        <f t="shared" si="49"/>
        <v>41746.21187615718</v>
      </c>
      <c r="AL181" s="24">
        <f t="shared" si="49"/>
        <v>43018.52006883047</v>
      </c>
      <c r="AM181" s="24">
        <f t="shared" si="49"/>
        <v>44330.606408063846</v>
      </c>
      <c r="AN181" s="24">
        <f t="shared" si="49"/>
        <v>41450.39508875783</v>
      </c>
      <c r="AO181" s="24">
        <f t="shared" si="46"/>
        <v>38533.77812998512</v>
      </c>
      <c r="AP181" s="24">
        <f t="shared" si="46"/>
        <v>37445.77937851572</v>
      </c>
      <c r="AQ181" s="24">
        <f t="shared" si="46"/>
        <v>37827.8145844463</v>
      </c>
      <c r="AR181" s="24">
        <f t="shared" si="46"/>
        <v>39338.33551938876</v>
      </c>
      <c r="AS181" s="24">
        <f t="shared" si="46"/>
        <v>40330.57969120432</v>
      </c>
      <c r="AT181" s="24">
        <f t="shared" si="46"/>
        <v>38666.137323111674</v>
      </c>
      <c r="AU181" s="24">
        <f t="shared" si="48"/>
        <v>38827.370648486096</v>
      </c>
      <c r="AV181" s="24">
        <f t="shared" si="47"/>
        <v>39623.776302698156</v>
      </c>
      <c r="AW181" s="24">
        <f t="shared" si="47"/>
        <v>36297.45466146933</v>
      </c>
      <c r="AX181" s="24">
        <f t="shared" si="47"/>
        <v>35200.07525549153</v>
      </c>
      <c r="AY181" s="24">
        <f t="shared" si="47"/>
        <v>35587.36340558885</v>
      </c>
      <c r="AZ181" s="24">
        <f t="shared" si="47"/>
        <v>34758.01676969933</v>
      </c>
      <c r="BA181" s="24">
        <f t="shared" si="47"/>
        <v>34374.44146646919</v>
      </c>
      <c r="BB181" s="24">
        <f t="shared" si="47"/>
        <v>32653.86501759712</v>
      </c>
      <c r="BC181" s="24">
        <f t="shared" si="47"/>
        <v>32693.74641540443</v>
      </c>
      <c r="BD181" s="24">
        <f t="shared" si="47"/>
        <v>32517.523539275397</v>
      </c>
      <c r="BE181" s="24">
        <f t="shared" si="47"/>
        <v>33232.78784583504</v>
      </c>
      <c r="BF181" s="24">
        <f t="shared" si="47"/>
        <v>34738.376372789884</v>
      </c>
      <c r="BG181" s="24">
        <f t="shared" si="47"/>
        <v>35832.22592534385</v>
      </c>
      <c r="BH181" s="24">
        <f t="shared" si="47"/>
        <v>36493.662211944706</v>
      </c>
      <c r="BI181" s="24">
        <f t="shared" si="47"/>
        <v>38622.065591346254</v>
      </c>
      <c r="BJ181" s="24">
        <f t="shared" si="47"/>
        <v>40235.6510297573</v>
      </c>
      <c r="BK181" s="24">
        <f t="shared" si="47"/>
        <v>41732.65277386908</v>
      </c>
      <c r="BL181" s="24">
        <f t="shared" si="47"/>
        <v>42078.68801382468</v>
      </c>
      <c r="BM181" s="24">
        <f t="shared" si="47"/>
        <v>43882.10758986777</v>
      </c>
      <c r="BN181" s="24">
        <f t="shared" si="47"/>
        <v>43749.48686400372</v>
      </c>
      <c r="BO181" s="24"/>
      <c r="BP181" s="4"/>
      <c r="BQ181" s="42">
        <f ca="1" t="shared" si="35"/>
        <v>1.0001488230991178</v>
      </c>
      <c r="BR181" s="4"/>
      <c r="BS181" s="2">
        <v>46</v>
      </c>
      <c r="BT181" s="25">
        <f ca="1" t="shared" si="33"/>
        <v>41133</v>
      </c>
      <c r="BU181" s="2"/>
    </row>
    <row r="182" spans="3:73" ht="12.75">
      <c r="C182" s="1" t="s">
        <v>48</v>
      </c>
      <c r="D182" s="3">
        <f t="shared" si="36"/>
        <v>47</v>
      </c>
      <c r="E182" s="4">
        <v>27154</v>
      </c>
      <c r="F182" s="4">
        <v>27454</v>
      </c>
      <c r="G182" s="4">
        <v>26760</v>
      </c>
      <c r="H182" s="4">
        <v>27663</v>
      </c>
      <c r="I182" s="4">
        <v>27779</v>
      </c>
      <c r="J182" s="4">
        <v>28429</v>
      </c>
      <c r="K182" s="4">
        <v>29296</v>
      </c>
      <c r="L182" s="4">
        <v>29586</v>
      </c>
      <c r="M182" s="4">
        <v>29447</v>
      </c>
      <c r="N182" s="4">
        <v>30685</v>
      </c>
      <c r="O182" s="4">
        <v>31382</v>
      </c>
      <c r="P182" s="4">
        <v>34853</v>
      </c>
      <c r="Q182" s="4">
        <v>36968</v>
      </c>
      <c r="R182" s="4">
        <v>39671</v>
      </c>
      <c r="S182" s="4">
        <v>41357</v>
      </c>
      <c r="T182" s="4">
        <v>42487</v>
      </c>
      <c r="U182" s="4">
        <v>41264</v>
      </c>
      <c r="V182" s="4">
        <v>38757</v>
      </c>
      <c r="W182" s="4">
        <v>36892</v>
      </c>
      <c r="X182" s="4">
        <v>37122</v>
      </c>
      <c r="Y182" s="4">
        <v>35476</v>
      </c>
      <c r="Z182" s="4">
        <v>36191</v>
      </c>
      <c r="AA182" s="4">
        <v>36675</v>
      </c>
      <c r="AB182" s="4">
        <v>36183</v>
      </c>
      <c r="AC182" s="4">
        <v>36411</v>
      </c>
      <c r="AD182" s="4">
        <v>36878</v>
      </c>
      <c r="AE182" s="4">
        <v>36450</v>
      </c>
      <c r="AF182" s="4">
        <v>36572</v>
      </c>
      <c r="AG182" s="4">
        <v>36475</v>
      </c>
      <c r="AH182" s="54">
        <v>37815</v>
      </c>
      <c r="AI182" s="54">
        <v>37882</v>
      </c>
      <c r="AJ182" s="62">
        <v>38822</v>
      </c>
      <c r="AK182" s="24">
        <f t="shared" si="49"/>
        <v>41118.64595761366</v>
      </c>
      <c r="AL182" s="24">
        <f t="shared" si="49"/>
        <v>41731.64384331884</v>
      </c>
      <c r="AM182" s="24">
        <f t="shared" si="49"/>
        <v>43003.50804295184</v>
      </c>
      <c r="AN182" s="24">
        <f t="shared" si="49"/>
        <v>44315.136507901116</v>
      </c>
      <c r="AO182" s="24">
        <f t="shared" si="46"/>
        <v>41435.930286092465</v>
      </c>
      <c r="AP182" s="24">
        <f t="shared" si="46"/>
        <v>38520.331129168655</v>
      </c>
      <c r="AQ182" s="24">
        <f t="shared" si="46"/>
        <v>37432.71205290395</v>
      </c>
      <c r="AR182" s="24">
        <f t="shared" si="46"/>
        <v>37814.613941314805</v>
      </c>
      <c r="AS182" s="24">
        <f t="shared" si="46"/>
        <v>39324.6077549307</v>
      </c>
      <c r="AT182" s="24">
        <f t="shared" si="46"/>
        <v>40316.50566668987</v>
      </c>
      <c r="AU182" s="24">
        <f t="shared" si="48"/>
        <v>38652.64413336009</v>
      </c>
      <c r="AV182" s="24">
        <f t="shared" si="47"/>
        <v>38813.82119369217</v>
      </c>
      <c r="AW182" s="24">
        <f t="shared" si="47"/>
        <v>39609.9489289458</v>
      </c>
      <c r="AX182" s="24">
        <f t="shared" si="47"/>
        <v>36284.788062808235</v>
      </c>
      <c r="AY182" s="24">
        <f t="shared" si="47"/>
        <v>35187.79160557006</v>
      </c>
      <c r="AZ182" s="24">
        <f t="shared" si="47"/>
        <v>35574.94460504568</v>
      </c>
      <c r="BA182" s="24">
        <f t="shared" si="47"/>
        <v>34745.88738341636</v>
      </c>
      <c r="BB182" s="24">
        <f t="shared" si="47"/>
        <v>34362.44593514843</v>
      </c>
      <c r="BC182" s="24">
        <f t="shared" si="47"/>
        <v>32642.4699099575</v>
      </c>
      <c r="BD182" s="24">
        <f t="shared" si="47"/>
        <v>32682.337390489763</v>
      </c>
      <c r="BE182" s="24">
        <f t="shared" si="47"/>
        <v>32506.176010255353</v>
      </c>
      <c r="BF182" s="24">
        <f t="shared" si="47"/>
        <v>33221.19071347525</v>
      </c>
      <c r="BG182" s="24">
        <f t="shared" si="47"/>
        <v>34726.253840349076</v>
      </c>
      <c r="BH182" s="24">
        <f t="shared" si="47"/>
        <v>35819.7216759643</v>
      </c>
      <c r="BI182" s="24">
        <f t="shared" si="47"/>
        <v>36480.927143405504</v>
      </c>
      <c r="BJ182" s="24">
        <f t="shared" si="47"/>
        <v>38608.58778115623</v>
      </c>
      <c r="BK182" s="24">
        <f t="shared" si="47"/>
        <v>40221.610132173286</v>
      </c>
      <c r="BL182" s="24">
        <f t="shared" si="47"/>
        <v>41718.089472704305</v>
      </c>
      <c r="BM182" s="24">
        <f t="shared" si="47"/>
        <v>42064.00395792523</v>
      </c>
      <c r="BN182" s="24">
        <f t="shared" si="47"/>
        <v>43866.79420080432</v>
      </c>
      <c r="BO182" s="24"/>
      <c r="BP182" s="4"/>
      <c r="BQ182" s="42">
        <f ca="1" t="shared" si="35"/>
        <v>0.9996510334187553</v>
      </c>
      <c r="BR182" s="4"/>
      <c r="BS182" s="2">
        <v>47</v>
      </c>
      <c r="BT182" s="25">
        <f ca="1" t="shared" si="33"/>
        <v>38822</v>
      </c>
      <c r="BU182" s="2"/>
    </row>
    <row r="183" spans="3:73" ht="12.75">
      <c r="C183" s="1" t="s">
        <v>49</v>
      </c>
      <c r="D183" s="3">
        <f t="shared" si="36"/>
        <v>48</v>
      </c>
      <c r="E183" s="4">
        <v>27742</v>
      </c>
      <c r="F183" s="4">
        <v>27055</v>
      </c>
      <c r="G183" s="4">
        <v>27340</v>
      </c>
      <c r="H183" s="4">
        <v>26651</v>
      </c>
      <c r="I183" s="4">
        <v>27575</v>
      </c>
      <c r="J183" s="4">
        <v>27676</v>
      </c>
      <c r="K183" s="4">
        <v>28332</v>
      </c>
      <c r="L183" s="4">
        <v>29196</v>
      </c>
      <c r="M183" s="4">
        <v>29482</v>
      </c>
      <c r="N183" s="4">
        <v>29354</v>
      </c>
      <c r="O183" s="4">
        <v>30568</v>
      </c>
      <c r="P183" s="4">
        <v>31260</v>
      </c>
      <c r="Q183" s="4">
        <v>34738</v>
      </c>
      <c r="R183" s="4">
        <v>36889</v>
      </c>
      <c r="S183" s="4">
        <v>39575</v>
      </c>
      <c r="T183" s="4">
        <v>41300</v>
      </c>
      <c r="U183" s="4">
        <v>42345</v>
      </c>
      <c r="V183" s="4">
        <v>41267</v>
      </c>
      <c r="W183" s="4">
        <v>38677</v>
      </c>
      <c r="X183" s="4">
        <v>36800</v>
      </c>
      <c r="Y183" s="4">
        <v>37041</v>
      </c>
      <c r="Z183" s="4">
        <v>35381</v>
      </c>
      <c r="AA183" s="4">
        <v>36121</v>
      </c>
      <c r="AB183" s="4">
        <v>36601</v>
      </c>
      <c r="AC183" s="4">
        <v>36113</v>
      </c>
      <c r="AD183" s="4">
        <v>36346</v>
      </c>
      <c r="AE183" s="4">
        <v>36792</v>
      </c>
      <c r="AF183" s="4">
        <v>36399</v>
      </c>
      <c r="AG183" s="4">
        <v>36504</v>
      </c>
      <c r="AH183" s="54">
        <v>36415</v>
      </c>
      <c r="AI183" s="54">
        <v>37779</v>
      </c>
      <c r="AJ183" s="62">
        <v>37830</v>
      </c>
      <c r="AK183" s="24">
        <f t="shared" si="49"/>
        <v>38770.63009456626</v>
      </c>
      <c r="AL183" s="24">
        <f t="shared" si="49"/>
        <v>41064.23709268125</v>
      </c>
      <c r="AM183" s="24">
        <f t="shared" si="49"/>
        <v>41676.4238495569</v>
      </c>
      <c r="AN183" s="24">
        <f t="shared" si="49"/>
        <v>42946.60509767634</v>
      </c>
      <c r="AO183" s="24">
        <f t="shared" si="46"/>
        <v>44256.49799438573</v>
      </c>
      <c r="AP183" s="24">
        <f t="shared" si="46"/>
        <v>41381.10158534661</v>
      </c>
      <c r="AQ183" s="24">
        <f t="shared" si="46"/>
        <v>38469.36039691937</v>
      </c>
      <c r="AR183" s="24">
        <f t="shared" si="46"/>
        <v>37383.18047600719</v>
      </c>
      <c r="AS183" s="24">
        <f t="shared" si="46"/>
        <v>37764.57702559231</v>
      </c>
      <c r="AT183" s="24">
        <f t="shared" si="46"/>
        <v>39272.57279069419</v>
      </c>
      <c r="AU183" s="24">
        <f t="shared" si="48"/>
        <v>40263.158206911474</v>
      </c>
      <c r="AV183" s="24">
        <f t="shared" si="47"/>
        <v>38601.49832237934</v>
      </c>
      <c r="AW183" s="24">
        <f t="shared" si="47"/>
        <v>38762.46211058873</v>
      </c>
      <c r="AX183" s="24">
        <f t="shared" si="47"/>
        <v>39557.53639660035</v>
      </c>
      <c r="AY183" s="24">
        <f t="shared" si="47"/>
        <v>36236.77543771242</v>
      </c>
      <c r="AZ183" s="24">
        <f t="shared" si="47"/>
        <v>35141.23054413067</v>
      </c>
      <c r="BA183" s="24">
        <f t="shared" si="47"/>
        <v>35527.87125642449</v>
      </c>
      <c r="BB183" s="24">
        <f t="shared" si="47"/>
        <v>34699.911056872195</v>
      </c>
      <c r="BC183" s="24">
        <f t="shared" si="47"/>
        <v>34316.97698460079</v>
      </c>
      <c r="BD183" s="24">
        <f t="shared" si="47"/>
        <v>32599.276859821028</v>
      </c>
      <c r="BE183" s="24">
        <f t="shared" si="47"/>
        <v>32639.091587050912</v>
      </c>
      <c r="BF183" s="24">
        <f t="shared" si="47"/>
        <v>32463.163306436403</v>
      </c>
      <c r="BG183" s="24">
        <f t="shared" si="47"/>
        <v>33177.23189050509</v>
      </c>
      <c r="BH183" s="24">
        <f t="shared" si="47"/>
        <v>34680.303493230254</v>
      </c>
      <c r="BI183" s="24">
        <f t="shared" si="47"/>
        <v>35772.324434318914</v>
      </c>
      <c r="BJ183" s="24">
        <f t="shared" si="47"/>
        <v>36432.654983869885</v>
      </c>
      <c r="BK183" s="24">
        <f t="shared" si="47"/>
        <v>38557.50026626137</v>
      </c>
      <c r="BL183" s="24">
        <f t="shared" si="47"/>
        <v>40168.38823971843</v>
      </c>
      <c r="BM183" s="24">
        <f t="shared" si="47"/>
        <v>41662.88741430728</v>
      </c>
      <c r="BN183" s="24">
        <f t="shared" si="47"/>
        <v>42008.34417982305</v>
      </c>
      <c r="BO183" s="24"/>
      <c r="BP183" s="4"/>
      <c r="BQ183" s="42">
        <f ca="1" t="shared" si="35"/>
        <v>0.998676783642426</v>
      </c>
      <c r="BR183" s="4"/>
      <c r="BS183" s="2">
        <v>48</v>
      </c>
      <c r="BT183" s="25">
        <f ca="1" t="shared" si="33"/>
        <v>37830</v>
      </c>
      <c r="BU183" s="2"/>
    </row>
    <row r="184" spans="3:73" ht="12.75">
      <c r="C184" s="1" t="s">
        <v>50</v>
      </c>
      <c r="D184" s="3">
        <f t="shared" si="36"/>
        <v>49</v>
      </c>
      <c r="E184" s="4">
        <v>27101</v>
      </c>
      <c r="F184" s="4">
        <v>27633</v>
      </c>
      <c r="G184" s="4">
        <v>26941</v>
      </c>
      <c r="H184" s="4">
        <v>27219</v>
      </c>
      <c r="I184" s="4">
        <v>26551</v>
      </c>
      <c r="J184" s="4">
        <v>27459</v>
      </c>
      <c r="K184" s="4">
        <v>27570</v>
      </c>
      <c r="L184" s="4">
        <v>28224</v>
      </c>
      <c r="M184" s="4">
        <v>29085</v>
      </c>
      <c r="N184" s="4">
        <v>29374</v>
      </c>
      <c r="O184" s="4">
        <v>29254</v>
      </c>
      <c r="P184" s="4">
        <v>30469</v>
      </c>
      <c r="Q184" s="4">
        <v>31181</v>
      </c>
      <c r="R184" s="4">
        <v>34619</v>
      </c>
      <c r="S184" s="4">
        <v>36779</v>
      </c>
      <c r="T184" s="4">
        <v>39477</v>
      </c>
      <c r="U184" s="4">
        <v>41179</v>
      </c>
      <c r="V184" s="4">
        <v>42311</v>
      </c>
      <c r="W184" s="4">
        <v>41172</v>
      </c>
      <c r="X184" s="4">
        <v>38575</v>
      </c>
      <c r="Y184" s="4">
        <v>36739</v>
      </c>
      <c r="Z184" s="4">
        <v>36924</v>
      </c>
      <c r="AA184" s="4">
        <v>35304</v>
      </c>
      <c r="AB184" s="4">
        <v>36026</v>
      </c>
      <c r="AC184" s="4">
        <v>36535</v>
      </c>
      <c r="AD184" s="4">
        <v>35978</v>
      </c>
      <c r="AE184" s="4">
        <v>36280</v>
      </c>
      <c r="AF184" s="4">
        <v>36717</v>
      </c>
      <c r="AG184" s="4">
        <v>36333</v>
      </c>
      <c r="AH184" s="54">
        <v>36445</v>
      </c>
      <c r="AI184" s="54">
        <v>36381</v>
      </c>
      <c r="AJ184" s="62">
        <v>37763</v>
      </c>
      <c r="AK184" s="24">
        <f t="shared" si="49"/>
        <v>37792.504693147515</v>
      </c>
      <c r="AL184" s="24">
        <f t="shared" si="49"/>
        <v>38732.20247965058</v>
      </c>
      <c r="AM184" s="24">
        <f t="shared" si="49"/>
        <v>41023.53616298383</v>
      </c>
      <c r="AN184" s="24">
        <f t="shared" si="49"/>
        <v>41635.11614929908</v>
      </c>
      <c r="AO184" s="24">
        <f aca="true" t="shared" si="50" ref="AO184:AT193">AN183*$BQ184</f>
        <v>42904.03845383786</v>
      </c>
      <c r="AP184" s="24">
        <f t="shared" si="50"/>
        <v>44212.63304665864</v>
      </c>
      <c r="AQ184" s="24">
        <f t="shared" si="50"/>
        <v>41340.086594549975</v>
      </c>
      <c r="AR184" s="24">
        <f t="shared" si="50"/>
        <v>38431.23138627963</v>
      </c>
      <c r="AS184" s="24">
        <f t="shared" si="50"/>
        <v>37346.12803553482</v>
      </c>
      <c r="AT184" s="24">
        <f t="shared" si="50"/>
        <v>37727.14656289792</v>
      </c>
      <c r="AU184" s="24">
        <f t="shared" si="48"/>
        <v>39233.64767391719</v>
      </c>
      <c r="AV184" s="24">
        <f t="shared" si="47"/>
        <v>40223.251268719076</v>
      </c>
      <c r="AW184" s="24">
        <f t="shared" si="47"/>
        <v>38563.23834287727</v>
      </c>
      <c r="AX184" s="24">
        <f t="shared" si="47"/>
        <v>38724.04259139247</v>
      </c>
      <c r="AY184" s="24">
        <f t="shared" si="47"/>
        <v>39518.32883737436</v>
      </c>
      <c r="AZ184" s="24">
        <f t="shared" si="47"/>
        <v>36200.85925969546</v>
      </c>
      <c r="BA184" s="24">
        <f t="shared" si="47"/>
        <v>35106.400218399074</v>
      </c>
      <c r="BB184" s="24">
        <f t="shared" si="47"/>
        <v>35492.657710704814</v>
      </c>
      <c r="BC184" s="24">
        <f t="shared" si="47"/>
        <v>34665.51814614443</v>
      </c>
      <c r="BD184" s="24">
        <f t="shared" si="47"/>
        <v>34282.963620014816</v>
      </c>
      <c r="BE184" s="24">
        <f t="shared" si="47"/>
        <v>32566.965998361124</v>
      </c>
      <c r="BF184" s="24">
        <f t="shared" si="47"/>
        <v>32606.741263116393</v>
      </c>
      <c r="BG184" s="24">
        <f t="shared" si="47"/>
        <v>32430.987354293204</v>
      </c>
      <c r="BH184" s="24">
        <f t="shared" si="47"/>
        <v>33144.348187352814</v>
      </c>
      <c r="BI184" s="24">
        <f t="shared" si="47"/>
        <v>34645.93001659224</v>
      </c>
      <c r="BJ184" s="24">
        <f t="shared" si="47"/>
        <v>35736.86859817058</v>
      </c>
      <c r="BK184" s="24">
        <f t="shared" si="47"/>
        <v>36396.54465931078</v>
      </c>
      <c r="BL184" s="24">
        <f t="shared" si="47"/>
        <v>38519.283895551656</v>
      </c>
      <c r="BM184" s="24">
        <f t="shared" si="47"/>
        <v>40128.57523303542</v>
      </c>
      <c r="BN184" s="24">
        <f t="shared" si="47"/>
        <v>41621.59313072388</v>
      </c>
      <c r="BO184" s="24"/>
      <c r="BP184" s="4"/>
      <c r="BQ184" s="42">
        <f ca="1" t="shared" si="35"/>
        <v>0.9990088472944095</v>
      </c>
      <c r="BR184" s="4"/>
      <c r="BS184" s="2">
        <v>49</v>
      </c>
      <c r="BT184" s="25">
        <f ca="1" t="shared" si="33"/>
        <v>37763</v>
      </c>
      <c r="BU184" s="2"/>
    </row>
    <row r="185" spans="3:73" ht="12.75">
      <c r="C185" s="1" t="s">
        <v>51</v>
      </c>
      <c r="D185" s="3">
        <f t="shared" si="36"/>
        <v>50</v>
      </c>
      <c r="E185" s="4">
        <v>27977</v>
      </c>
      <c r="F185" s="4">
        <v>26982</v>
      </c>
      <c r="G185" s="4">
        <v>27524</v>
      </c>
      <c r="H185" s="4">
        <v>26835</v>
      </c>
      <c r="I185" s="4">
        <v>27102</v>
      </c>
      <c r="J185" s="4">
        <v>26455</v>
      </c>
      <c r="K185" s="4">
        <v>27349</v>
      </c>
      <c r="L185" s="4">
        <v>27451</v>
      </c>
      <c r="M185" s="4">
        <v>28148</v>
      </c>
      <c r="N185" s="4">
        <v>28964</v>
      </c>
      <c r="O185" s="4">
        <v>29278</v>
      </c>
      <c r="P185" s="4">
        <v>29137</v>
      </c>
      <c r="Q185" s="4">
        <v>30357</v>
      </c>
      <c r="R185" s="4">
        <v>31079</v>
      </c>
      <c r="S185" s="4">
        <v>34477</v>
      </c>
      <c r="T185" s="4">
        <v>36708</v>
      </c>
      <c r="U185" s="4">
        <v>39376</v>
      </c>
      <c r="V185" s="4">
        <v>41108</v>
      </c>
      <c r="W185" s="4">
        <v>42215</v>
      </c>
      <c r="X185" s="4">
        <v>41040</v>
      </c>
      <c r="Y185" s="4">
        <v>38476</v>
      </c>
      <c r="Z185" s="4">
        <v>36621</v>
      </c>
      <c r="AA185" s="4">
        <v>36812</v>
      </c>
      <c r="AB185" s="4">
        <v>35217</v>
      </c>
      <c r="AC185" s="4">
        <v>35921</v>
      </c>
      <c r="AD185" s="4">
        <v>36439</v>
      </c>
      <c r="AE185" s="4">
        <v>35883</v>
      </c>
      <c r="AF185" s="4">
        <v>36177</v>
      </c>
      <c r="AG185" s="4">
        <v>36638</v>
      </c>
      <c r="AH185" s="54">
        <v>36283</v>
      </c>
      <c r="AI185" s="54">
        <v>36418</v>
      </c>
      <c r="AJ185" s="62">
        <v>36329</v>
      </c>
      <c r="AK185" s="24">
        <f t="shared" si="49"/>
        <v>37718.36011500465</v>
      </c>
      <c r="AL185" s="24">
        <f t="shared" si="49"/>
        <v>37747.82993046478</v>
      </c>
      <c r="AM185" s="24">
        <f t="shared" si="49"/>
        <v>38686.41689417516</v>
      </c>
      <c r="AN185" s="24">
        <f t="shared" si="49"/>
        <v>40975.0419772354</v>
      </c>
      <c r="AO185" s="24">
        <f t="shared" si="50"/>
        <v>41585.89901091832</v>
      </c>
      <c r="AP185" s="24">
        <f t="shared" si="50"/>
        <v>42853.32131424579</v>
      </c>
      <c r="AQ185" s="24">
        <f t="shared" si="50"/>
        <v>44160.36900898832</v>
      </c>
      <c r="AR185" s="24">
        <f t="shared" si="50"/>
        <v>41291.21821250198</v>
      </c>
      <c r="AS185" s="24">
        <f t="shared" si="50"/>
        <v>38385.80158066797</v>
      </c>
      <c r="AT185" s="24">
        <f t="shared" si="50"/>
        <v>37301.98093756782</v>
      </c>
      <c r="AU185" s="24">
        <f t="shared" si="48"/>
        <v>37682.549060481</v>
      </c>
      <c r="AV185" s="24">
        <f t="shared" si="47"/>
        <v>39187.26932685495</v>
      </c>
      <c r="AW185" s="24">
        <f t="shared" si="47"/>
        <v>40175.70310488743</v>
      </c>
      <c r="AX185" s="24">
        <f t="shared" si="47"/>
        <v>38517.65249099383</v>
      </c>
      <c r="AY185" s="24">
        <f t="shared" si="47"/>
        <v>38678.26665177341</v>
      </c>
      <c r="AZ185" s="24">
        <f t="shared" si="47"/>
        <v>39471.6139668792</v>
      </c>
      <c r="BA185" s="24">
        <f t="shared" si="47"/>
        <v>36158.0659913088</v>
      </c>
      <c r="BB185" s="24">
        <f t="shared" si="47"/>
        <v>35064.900717079</v>
      </c>
      <c r="BC185" s="24">
        <f t="shared" si="47"/>
        <v>35450.70161192068</v>
      </c>
      <c r="BD185" s="24">
        <f t="shared" si="47"/>
        <v>34624.53981435543</v>
      </c>
      <c r="BE185" s="24">
        <f t="shared" si="47"/>
        <v>34242.437508389754</v>
      </c>
      <c r="BF185" s="24">
        <f t="shared" si="47"/>
        <v>32528.468378553</v>
      </c>
      <c r="BG185" s="24">
        <f t="shared" si="47"/>
        <v>32568.196624712175</v>
      </c>
      <c r="BH185" s="24">
        <f t="shared" si="47"/>
        <v>32392.65047571414</v>
      </c>
      <c r="BI185" s="24">
        <f t="shared" si="47"/>
        <v>33105.16804034836</v>
      </c>
      <c r="BJ185" s="24">
        <f t="shared" si="47"/>
        <v>34604.974840057075</v>
      </c>
      <c r="BK185" s="24">
        <f t="shared" si="47"/>
        <v>35694.62381612688</v>
      </c>
      <c r="BL185" s="24">
        <f t="shared" si="47"/>
        <v>36353.5200699556</v>
      </c>
      <c r="BM185" s="24">
        <f t="shared" si="47"/>
        <v>38473.75000250289</v>
      </c>
      <c r="BN185" s="24">
        <f t="shared" si="47"/>
        <v>40081.13898635402</v>
      </c>
      <c r="BO185" s="24"/>
      <c r="BP185" s="4"/>
      <c r="BQ185" s="42">
        <f ca="1" t="shared" si="35"/>
        <v>0.9988178935731974</v>
      </c>
      <c r="BR185" s="4"/>
      <c r="BS185" s="2">
        <v>50</v>
      </c>
      <c r="BT185" s="25">
        <f ca="1" t="shared" si="33"/>
        <v>36329</v>
      </c>
      <c r="BU185" s="2"/>
    </row>
    <row r="186" spans="3:73" ht="12.75">
      <c r="C186" s="1" t="s">
        <v>52</v>
      </c>
      <c r="D186" s="3">
        <f t="shared" si="36"/>
        <v>51</v>
      </c>
      <c r="E186" s="4">
        <v>27724</v>
      </c>
      <c r="F186" s="4">
        <v>27829</v>
      </c>
      <c r="G186" s="4">
        <v>26857</v>
      </c>
      <c r="H186" s="4">
        <v>27417</v>
      </c>
      <c r="I186" s="4">
        <v>26695</v>
      </c>
      <c r="J186" s="4">
        <v>26987</v>
      </c>
      <c r="K186" s="4">
        <v>26336</v>
      </c>
      <c r="L186" s="4">
        <v>27244</v>
      </c>
      <c r="M186" s="4">
        <v>27323</v>
      </c>
      <c r="N186" s="4">
        <v>28037</v>
      </c>
      <c r="O186" s="4">
        <v>28846</v>
      </c>
      <c r="P186" s="4">
        <v>29168</v>
      </c>
      <c r="Q186" s="4">
        <v>29011</v>
      </c>
      <c r="R186" s="4">
        <v>30262</v>
      </c>
      <c r="S186" s="4">
        <v>30957</v>
      </c>
      <c r="T186" s="4">
        <v>34355</v>
      </c>
      <c r="U186" s="4">
        <v>36585</v>
      </c>
      <c r="V186" s="4">
        <v>39313</v>
      </c>
      <c r="W186" s="4">
        <v>40971</v>
      </c>
      <c r="X186" s="4">
        <v>42113</v>
      </c>
      <c r="Y186" s="4">
        <v>40923</v>
      </c>
      <c r="Z186" s="4">
        <v>38372</v>
      </c>
      <c r="AA186" s="4">
        <v>36524</v>
      </c>
      <c r="AB186" s="4">
        <v>36666</v>
      </c>
      <c r="AC186" s="4">
        <v>35117</v>
      </c>
      <c r="AD186" s="4">
        <v>35782</v>
      </c>
      <c r="AE186" s="4">
        <v>36328</v>
      </c>
      <c r="AF186" s="4">
        <v>35778</v>
      </c>
      <c r="AG186" s="4">
        <v>36100</v>
      </c>
      <c r="AH186" s="54">
        <v>36546</v>
      </c>
      <c r="AI186" s="54">
        <v>36219</v>
      </c>
      <c r="AJ186" s="62">
        <v>36370</v>
      </c>
      <c r="AK186" s="24">
        <f t="shared" si="49"/>
        <v>36261.27069347257</v>
      </c>
      <c r="AL186" s="24">
        <f t="shared" si="49"/>
        <v>37648.040580364526</v>
      </c>
      <c r="AM186" s="24">
        <f t="shared" si="49"/>
        <v>37677.45545431334</v>
      </c>
      <c r="AN186" s="24">
        <f t="shared" si="49"/>
        <v>38614.29258058895</v>
      </c>
      <c r="AO186" s="24">
        <f t="shared" si="50"/>
        <v>40898.65090734494</v>
      </c>
      <c r="AP186" s="24">
        <f t="shared" si="50"/>
        <v>41508.369100892465</v>
      </c>
      <c r="AQ186" s="24">
        <f t="shared" si="50"/>
        <v>42773.42850863565</v>
      </c>
      <c r="AR186" s="24">
        <f t="shared" si="50"/>
        <v>44078.03943292032</v>
      </c>
      <c r="AS186" s="24">
        <f t="shared" si="50"/>
        <v>41214.23768523161</v>
      </c>
      <c r="AT186" s="24">
        <f t="shared" si="50"/>
        <v>38314.23771374187</v>
      </c>
      <c r="AU186" s="24">
        <f t="shared" si="48"/>
        <v>37232.437671829684</v>
      </c>
      <c r="AV186" s="24">
        <f t="shared" si="47"/>
        <v>37612.29628952523</v>
      </c>
      <c r="AW186" s="24">
        <f t="shared" si="47"/>
        <v>39114.21125819874</v>
      </c>
      <c r="AX186" s="24">
        <f t="shared" si="47"/>
        <v>40100.802267800085</v>
      </c>
      <c r="AY186" s="24">
        <f t="shared" si="47"/>
        <v>38445.84281023522</v>
      </c>
      <c r="AZ186" s="24">
        <f t="shared" si="47"/>
        <v>38606.15753294252</v>
      </c>
      <c r="BA186" s="24">
        <f t="shared" si="47"/>
        <v>39398.025785495316</v>
      </c>
      <c r="BB186" s="24">
        <f t="shared" si="47"/>
        <v>36090.65536247331</v>
      </c>
      <c r="BC186" s="24">
        <f t="shared" si="47"/>
        <v>34999.52811092356</v>
      </c>
      <c r="BD186" s="24">
        <f t="shared" si="47"/>
        <v>35384.609744925</v>
      </c>
      <c r="BE186" s="24">
        <f t="shared" si="47"/>
        <v>34559.98818699278</v>
      </c>
      <c r="BF186" s="24">
        <f t="shared" si="47"/>
        <v>34178.59824647084</v>
      </c>
      <c r="BG186" s="24">
        <f t="shared" si="47"/>
        <v>32467.824523625015</v>
      </c>
      <c r="BH186" s="24">
        <f t="shared" si="47"/>
        <v>32507.478703155273</v>
      </c>
      <c r="BI186" s="24">
        <f t="shared" si="47"/>
        <v>32332.259830408584</v>
      </c>
      <c r="BJ186" s="24">
        <f t="shared" si="47"/>
        <v>33043.44902595637</v>
      </c>
      <c r="BK186" s="24">
        <f t="shared" si="47"/>
        <v>34540.45968829633</v>
      </c>
      <c r="BL186" s="24">
        <f t="shared" si="47"/>
        <v>35628.077197232225</v>
      </c>
      <c r="BM186" s="24">
        <f t="shared" si="47"/>
        <v>36285.74504988433</v>
      </c>
      <c r="BN186" s="24">
        <f t="shared" si="47"/>
        <v>38402.022170545526</v>
      </c>
      <c r="BO186" s="24"/>
      <c r="BP186" s="4"/>
      <c r="BQ186" s="42">
        <f ca="1" t="shared" si="35"/>
        <v>0.9981356682945463</v>
      </c>
      <c r="BR186" s="4"/>
      <c r="BS186" s="2">
        <v>51</v>
      </c>
      <c r="BT186" s="25">
        <f ca="1" t="shared" si="33"/>
        <v>36370</v>
      </c>
      <c r="BU186" s="2"/>
    </row>
    <row r="187" spans="3:73" ht="12.75">
      <c r="C187" s="1" t="s">
        <v>53</v>
      </c>
      <c r="D187" s="3">
        <f t="shared" si="36"/>
        <v>52</v>
      </c>
      <c r="E187" s="4">
        <v>28585</v>
      </c>
      <c r="F187" s="4">
        <v>27592</v>
      </c>
      <c r="G187" s="4">
        <v>27694</v>
      </c>
      <c r="H187" s="4">
        <v>26725</v>
      </c>
      <c r="I187" s="4">
        <v>27271</v>
      </c>
      <c r="J187" s="4">
        <v>26558</v>
      </c>
      <c r="K187" s="4">
        <v>26846</v>
      </c>
      <c r="L187" s="4">
        <v>26191</v>
      </c>
      <c r="M187" s="4">
        <v>27104</v>
      </c>
      <c r="N187" s="4">
        <v>27160</v>
      </c>
      <c r="O187" s="4">
        <v>27897</v>
      </c>
      <c r="P187" s="4">
        <v>28706</v>
      </c>
      <c r="Q187" s="4">
        <v>29051</v>
      </c>
      <c r="R187" s="4">
        <v>28895</v>
      </c>
      <c r="S187" s="4">
        <v>30140</v>
      </c>
      <c r="T187" s="4">
        <v>30824</v>
      </c>
      <c r="U187" s="4">
        <v>34235</v>
      </c>
      <c r="V187" s="4">
        <v>36481</v>
      </c>
      <c r="W187" s="4">
        <v>39149</v>
      </c>
      <c r="X187" s="4">
        <v>40803</v>
      </c>
      <c r="Y187" s="4">
        <v>41969</v>
      </c>
      <c r="Z187" s="4">
        <v>40799</v>
      </c>
      <c r="AA187" s="4">
        <v>38231</v>
      </c>
      <c r="AB187" s="4">
        <v>36404</v>
      </c>
      <c r="AC187" s="4">
        <v>36544</v>
      </c>
      <c r="AD187" s="4">
        <v>35028</v>
      </c>
      <c r="AE187" s="4">
        <v>35678</v>
      </c>
      <c r="AF187" s="4">
        <v>36215</v>
      </c>
      <c r="AG187" s="4">
        <v>35641</v>
      </c>
      <c r="AH187" s="54">
        <v>35973</v>
      </c>
      <c r="AI187" s="54">
        <v>36477</v>
      </c>
      <c r="AJ187" s="62">
        <v>36140</v>
      </c>
      <c r="AK187" s="24">
        <f t="shared" si="49"/>
        <v>36278.017691510824</v>
      </c>
      <c r="AL187" s="24">
        <f t="shared" si="49"/>
        <v>36169.56336910808</v>
      </c>
      <c r="AM187" s="24">
        <f t="shared" si="49"/>
        <v>37552.826016639585</v>
      </c>
      <c r="AN187" s="24">
        <f t="shared" si="49"/>
        <v>37582.16649828679</v>
      </c>
      <c r="AO187" s="24">
        <f t="shared" si="50"/>
        <v>38516.634297052</v>
      </c>
      <c r="AP187" s="24">
        <f t="shared" si="50"/>
        <v>40795.21531964765</v>
      </c>
      <c r="AQ187" s="24">
        <f t="shared" si="50"/>
        <v>41403.39149265709</v>
      </c>
      <c r="AR187" s="24">
        <f t="shared" si="50"/>
        <v>42665.25147547037</v>
      </c>
      <c r="AS187" s="24">
        <f t="shared" si="50"/>
        <v>43966.562946235776</v>
      </c>
      <c r="AT187" s="24">
        <f t="shared" si="50"/>
        <v>41110.00395619919</v>
      </c>
      <c r="AU187" s="24">
        <f t="shared" si="48"/>
        <v>38217.33829023588</v>
      </c>
      <c r="AV187" s="24">
        <f t="shared" si="47"/>
        <v>37138.27419732503</v>
      </c>
      <c r="AW187" s="24">
        <f t="shared" si="47"/>
        <v>37517.17212564595</v>
      </c>
      <c r="AX187" s="24">
        <f t="shared" si="47"/>
        <v>39015.288644883854</v>
      </c>
      <c r="AY187" s="24">
        <f t="shared" si="47"/>
        <v>39999.38449587652</v>
      </c>
      <c r="AZ187" s="24">
        <f t="shared" si="47"/>
        <v>38348.610548109915</v>
      </c>
      <c r="BA187" s="24">
        <f t="shared" si="47"/>
        <v>38508.5198235178</v>
      </c>
      <c r="BB187" s="24">
        <f t="shared" si="47"/>
        <v>39298.38538511957</v>
      </c>
      <c r="BC187" s="24">
        <f aca="true" t="shared" si="51" ref="BC187:BN189">BB186*$BQ187</f>
        <v>35999.37953637687</v>
      </c>
      <c r="BD187" s="24">
        <f t="shared" si="51"/>
        <v>34911.0118230029</v>
      </c>
      <c r="BE187" s="24">
        <f t="shared" si="51"/>
        <v>35295.11955825119</v>
      </c>
      <c r="BF187" s="24">
        <f t="shared" si="51"/>
        <v>34472.583526701375</v>
      </c>
      <c r="BG187" s="24">
        <f t="shared" si="51"/>
        <v>34092.15814837806</v>
      </c>
      <c r="BH187" s="24">
        <f t="shared" si="51"/>
        <v>32385.7110935644</v>
      </c>
      <c r="BI187" s="24">
        <f t="shared" si="51"/>
        <v>32425.264984863305</v>
      </c>
      <c r="BJ187" s="24">
        <f t="shared" si="51"/>
        <v>32250.489253068117</v>
      </c>
      <c r="BK187" s="24">
        <f t="shared" si="51"/>
        <v>32959.87980071986</v>
      </c>
      <c r="BL187" s="24">
        <f t="shared" si="51"/>
        <v>34453.104416962626</v>
      </c>
      <c r="BM187" s="24">
        <f t="shared" si="51"/>
        <v>35537.971264110645</v>
      </c>
      <c r="BN187" s="24">
        <f t="shared" si="51"/>
        <v>36193.97582813734</v>
      </c>
      <c r="BO187" s="24"/>
      <c r="BP187" s="4"/>
      <c r="BQ187" s="42">
        <f ca="1" t="shared" si="35"/>
        <v>0.9974709291039545</v>
      </c>
      <c r="BR187" s="4"/>
      <c r="BS187" s="2">
        <v>52</v>
      </c>
      <c r="BT187" s="25">
        <f ca="1" t="shared" si="33"/>
        <v>36140</v>
      </c>
      <c r="BU187" s="2"/>
    </row>
    <row r="188" spans="3:73" ht="12.75">
      <c r="C188" s="1" t="s">
        <v>54</v>
      </c>
      <c r="D188" s="3">
        <f t="shared" si="36"/>
        <v>53</v>
      </c>
      <c r="E188" s="4">
        <v>28845</v>
      </c>
      <c r="F188" s="4">
        <v>28454</v>
      </c>
      <c r="G188" s="4">
        <v>27423</v>
      </c>
      <c r="H188" s="4">
        <v>27535</v>
      </c>
      <c r="I188" s="4">
        <v>26563</v>
      </c>
      <c r="J188" s="4">
        <v>27103</v>
      </c>
      <c r="K188" s="4">
        <v>26414</v>
      </c>
      <c r="L188" s="4">
        <v>26711</v>
      </c>
      <c r="M188" s="4">
        <v>26063</v>
      </c>
      <c r="N188" s="4">
        <v>26948</v>
      </c>
      <c r="O188" s="4">
        <v>27016</v>
      </c>
      <c r="P188" s="4">
        <v>27750</v>
      </c>
      <c r="Q188" s="4">
        <v>28568</v>
      </c>
      <c r="R188" s="4">
        <v>28929</v>
      </c>
      <c r="S188" s="4">
        <v>28762</v>
      </c>
      <c r="T188" s="4">
        <v>30030</v>
      </c>
      <c r="U188" s="4">
        <v>30692</v>
      </c>
      <c r="V188" s="4">
        <v>34126</v>
      </c>
      <c r="W188" s="4">
        <v>36340</v>
      </c>
      <c r="X188" s="4">
        <v>39005</v>
      </c>
      <c r="Y188" s="4">
        <v>40643</v>
      </c>
      <c r="Z188" s="4">
        <v>41836</v>
      </c>
      <c r="AA188" s="4">
        <v>40611</v>
      </c>
      <c r="AB188" s="4">
        <v>38091</v>
      </c>
      <c r="AC188" s="4">
        <v>36257</v>
      </c>
      <c r="AD188" s="4">
        <v>36410</v>
      </c>
      <c r="AE188" s="4">
        <v>34889</v>
      </c>
      <c r="AF188" s="4">
        <v>35538</v>
      </c>
      <c r="AG188" s="4">
        <v>36096</v>
      </c>
      <c r="AH188" s="54">
        <v>35510</v>
      </c>
      <c r="AI188" s="54">
        <v>35839</v>
      </c>
      <c r="AJ188" s="62">
        <v>36395</v>
      </c>
      <c r="AK188" s="24">
        <f aca="true" t="shared" si="52" ref="AJ188:AN197">AJ187*$BQ188</f>
        <v>36023.767133343965</v>
      </c>
      <c r="AL188" s="24">
        <f t="shared" si="52"/>
        <v>36161.34093465187</v>
      </c>
      <c r="AM188" s="24">
        <f t="shared" si="52"/>
        <v>36053.23542123623</v>
      </c>
      <c r="AN188" s="24">
        <f t="shared" si="52"/>
        <v>37432.04924245725</v>
      </c>
      <c r="AO188" s="24">
        <f t="shared" si="50"/>
        <v>37461.29535973559</v>
      </c>
      <c r="AP188" s="24">
        <f t="shared" si="50"/>
        <v>38392.75773871529</v>
      </c>
      <c r="AQ188" s="24">
        <f t="shared" si="50"/>
        <v>40664.01042694004</v>
      </c>
      <c r="AR188" s="24">
        <f t="shared" si="50"/>
        <v>41270.230593861466</v>
      </c>
      <c r="AS188" s="24">
        <f t="shared" si="50"/>
        <v>42528.032203594485</v>
      </c>
      <c r="AT188" s="24">
        <f t="shared" si="50"/>
        <v>43825.15841806051</v>
      </c>
      <c r="AU188" s="24">
        <f t="shared" si="48"/>
        <v>40977.786645516564</v>
      </c>
      <c r="AV188" s="24">
        <f aca="true" t="shared" si="53" ref="AV188:BB189">AU187*$BQ188</f>
        <v>38094.424322736224</v>
      </c>
      <c r="AW188" s="24">
        <f t="shared" si="53"/>
        <v>37018.83069780613</v>
      </c>
      <c r="AX188" s="24">
        <f t="shared" si="53"/>
        <v>37396.510020914575</v>
      </c>
      <c r="AY188" s="24">
        <f t="shared" si="53"/>
        <v>38889.8083227309</v>
      </c>
      <c r="AZ188" s="24">
        <f t="shared" si="53"/>
        <v>39870.73914102226</v>
      </c>
      <c r="BA188" s="24">
        <f t="shared" si="53"/>
        <v>38225.27438495876</v>
      </c>
      <c r="BB188" s="24">
        <f t="shared" si="53"/>
        <v>38384.66936281586</v>
      </c>
      <c r="BC188" s="24">
        <f t="shared" si="51"/>
        <v>39171.9945719412</v>
      </c>
      <c r="BD188" s="24">
        <f t="shared" si="51"/>
        <v>35883.598930916116</v>
      </c>
      <c r="BE188" s="24">
        <f t="shared" si="51"/>
        <v>34798.73160767223</v>
      </c>
      <c r="BF188" s="24">
        <f t="shared" si="51"/>
        <v>35181.603982013694</v>
      </c>
      <c r="BG188" s="24">
        <f t="shared" si="51"/>
        <v>34361.71337716213</v>
      </c>
      <c r="BH188" s="24">
        <f t="shared" si="51"/>
        <v>33982.511516610575</v>
      </c>
      <c r="BI188" s="24">
        <f t="shared" si="51"/>
        <v>32281.55270842054</v>
      </c>
      <c r="BJ188" s="24">
        <f t="shared" si="51"/>
        <v>32320.979387152394</v>
      </c>
      <c r="BK188" s="24">
        <f t="shared" si="51"/>
        <v>32146.765766157663</v>
      </c>
      <c r="BL188" s="24">
        <f t="shared" si="51"/>
        <v>32853.8747837338</v>
      </c>
      <c r="BM188" s="24">
        <f t="shared" si="51"/>
        <v>34342.29691581201</v>
      </c>
      <c r="BN188" s="24">
        <f t="shared" si="51"/>
        <v>35423.674632257644</v>
      </c>
      <c r="BO188" s="24"/>
      <c r="BP188" s="4"/>
      <c r="BQ188" s="42">
        <f ca="1" t="shared" si="35"/>
        <v>0.9967838166392906</v>
      </c>
      <c r="BR188" s="4"/>
      <c r="BS188" s="2">
        <v>53</v>
      </c>
      <c r="BT188" s="25">
        <f ca="1" t="shared" si="33"/>
        <v>36395</v>
      </c>
      <c r="BU188" s="2"/>
    </row>
    <row r="189" spans="3:73" ht="12.75">
      <c r="C189" s="1" t="s">
        <v>55</v>
      </c>
      <c r="D189" s="3">
        <f t="shared" si="36"/>
        <v>54</v>
      </c>
      <c r="E189" s="4">
        <v>29440</v>
      </c>
      <c r="F189" s="4">
        <v>28699</v>
      </c>
      <c r="G189" s="4">
        <v>28277</v>
      </c>
      <c r="H189" s="4">
        <v>27239</v>
      </c>
      <c r="I189" s="4">
        <v>27381</v>
      </c>
      <c r="J189" s="4">
        <v>26410</v>
      </c>
      <c r="K189" s="4">
        <v>26907</v>
      </c>
      <c r="L189" s="4">
        <v>26254</v>
      </c>
      <c r="M189" s="4">
        <v>26538</v>
      </c>
      <c r="N189" s="4">
        <v>25894</v>
      </c>
      <c r="O189" s="4">
        <v>26811</v>
      </c>
      <c r="P189" s="4">
        <v>26852</v>
      </c>
      <c r="Q189" s="4">
        <v>27594</v>
      </c>
      <c r="R189" s="4">
        <v>28419</v>
      </c>
      <c r="S189" s="4">
        <v>28816</v>
      </c>
      <c r="T189" s="4">
        <v>28651</v>
      </c>
      <c r="U189" s="4">
        <v>29895</v>
      </c>
      <c r="V189" s="4">
        <v>30610</v>
      </c>
      <c r="W189" s="4">
        <v>33981</v>
      </c>
      <c r="X189" s="4">
        <v>36189</v>
      </c>
      <c r="Y189" s="4">
        <v>38845</v>
      </c>
      <c r="Z189" s="4">
        <v>40458</v>
      </c>
      <c r="AA189" s="4">
        <v>41636</v>
      </c>
      <c r="AB189" s="4">
        <v>40449</v>
      </c>
      <c r="AC189" s="4">
        <v>37908</v>
      </c>
      <c r="AD189" s="4">
        <v>36079</v>
      </c>
      <c r="AE189" s="4">
        <v>36249</v>
      </c>
      <c r="AF189" s="4">
        <v>34750</v>
      </c>
      <c r="AG189" s="4">
        <v>35428</v>
      </c>
      <c r="AH189" s="54">
        <v>35969</v>
      </c>
      <c r="AI189" s="54">
        <v>35435</v>
      </c>
      <c r="AJ189" s="62">
        <v>35716</v>
      </c>
      <c r="AK189" s="24">
        <f t="shared" si="52"/>
        <v>36285.05686914593</v>
      </c>
      <c r="AL189" s="24">
        <f t="shared" si="52"/>
        <v>35914.94543410512</v>
      </c>
      <c r="AM189" s="24">
        <f t="shared" si="52"/>
        <v>36052.10364825986</v>
      </c>
      <c r="AN189" s="24">
        <f t="shared" si="52"/>
        <v>35944.324703290644</v>
      </c>
      <c r="AO189" s="24">
        <f t="shared" si="50"/>
        <v>37318.9733614846</v>
      </c>
      <c r="AP189" s="24">
        <f t="shared" si="50"/>
        <v>37348.131131195994</v>
      </c>
      <c r="AQ189" s="24">
        <f t="shared" si="50"/>
        <v>38276.779720088656</v>
      </c>
      <c r="AR189" s="24">
        <f t="shared" si="50"/>
        <v>40541.17133861965</v>
      </c>
      <c r="AS189" s="24">
        <f t="shared" si="50"/>
        <v>41145.560217091064</v>
      </c>
      <c r="AT189" s="24">
        <f t="shared" si="50"/>
        <v>42399.56222119234</v>
      </c>
      <c r="AU189" s="24">
        <f t="shared" si="48"/>
        <v>43692.77003705605</v>
      </c>
      <c r="AV189" s="24">
        <f t="shared" si="53"/>
        <v>40853.999692383484</v>
      </c>
      <c r="AW189" s="24">
        <f t="shared" si="53"/>
        <v>37979.34751883115</v>
      </c>
      <c r="AX189" s="24">
        <f t="shared" si="53"/>
        <v>36907.0030800709</v>
      </c>
      <c r="AY189" s="24">
        <f t="shared" si="53"/>
        <v>37283.541497911</v>
      </c>
      <c r="AZ189" s="24">
        <f t="shared" si="53"/>
        <v>38772.32879847439</v>
      </c>
      <c r="BA189" s="24">
        <f t="shared" si="53"/>
        <v>39750.296390901916</v>
      </c>
      <c r="BB189" s="24">
        <f t="shared" si="53"/>
        <v>38109.80230517751</v>
      </c>
      <c r="BC189" s="24">
        <f t="shared" si="51"/>
        <v>38268.71577780291</v>
      </c>
      <c r="BD189" s="24">
        <f t="shared" si="51"/>
        <v>39053.66261081912</v>
      </c>
      <c r="BE189" s="24">
        <f t="shared" si="51"/>
        <v>35775.2006560768</v>
      </c>
      <c r="BF189" s="24">
        <f t="shared" si="51"/>
        <v>34693.610533274696</v>
      </c>
      <c r="BG189" s="24">
        <f t="shared" si="51"/>
        <v>35075.32631501958</v>
      </c>
      <c r="BH189" s="24">
        <f t="shared" si="51"/>
        <v>34257.912460822095</v>
      </c>
      <c r="BI189" s="24">
        <f t="shared" si="51"/>
        <v>33879.85610486663</v>
      </c>
      <c r="BJ189" s="24">
        <f t="shared" si="51"/>
        <v>32184.03560514826</v>
      </c>
      <c r="BK189" s="24">
        <f t="shared" si="51"/>
        <v>32223.34318256128</v>
      </c>
      <c r="BL189" s="24">
        <f t="shared" si="51"/>
        <v>32049.655831409375</v>
      </c>
      <c r="BM189" s="24">
        <f t="shared" si="51"/>
        <v>32754.62879240501</v>
      </c>
      <c r="BN189" s="24">
        <f t="shared" si="51"/>
        <v>34238.554653313186</v>
      </c>
      <c r="BO189" s="24"/>
      <c r="BP189" s="4"/>
      <c r="BQ189" s="42">
        <f ca="1" t="shared" si="35"/>
        <v>0.9969791693679331</v>
      </c>
      <c r="BR189" s="4"/>
      <c r="BS189" s="2">
        <v>54</v>
      </c>
      <c r="BT189" s="25">
        <f ca="1" t="shared" si="33"/>
        <v>35716</v>
      </c>
      <c r="BU189" s="2"/>
    </row>
    <row r="190" spans="3:73" ht="12.75">
      <c r="C190" s="1" t="s">
        <v>56</v>
      </c>
      <c r="D190" s="3">
        <f t="shared" si="36"/>
        <v>55</v>
      </c>
      <c r="E190" s="4">
        <v>29601</v>
      </c>
      <c r="F190" s="4">
        <v>29262</v>
      </c>
      <c r="G190" s="4">
        <v>28518</v>
      </c>
      <c r="H190" s="4">
        <v>28084</v>
      </c>
      <c r="I190" s="4">
        <v>27058</v>
      </c>
      <c r="J190" s="4">
        <v>27225</v>
      </c>
      <c r="K190" s="4">
        <v>26241</v>
      </c>
      <c r="L190" s="4">
        <v>26722</v>
      </c>
      <c r="M190" s="4">
        <v>26095</v>
      </c>
      <c r="N190" s="4">
        <v>26369</v>
      </c>
      <c r="O190" s="4">
        <v>25704</v>
      </c>
      <c r="P190" s="4">
        <v>26614</v>
      </c>
      <c r="Q190" s="4">
        <v>26709</v>
      </c>
      <c r="R190" s="4">
        <v>27438</v>
      </c>
      <c r="S190" s="4">
        <v>28265</v>
      </c>
      <c r="T190" s="4">
        <v>28667</v>
      </c>
      <c r="U190" s="4">
        <v>28492</v>
      </c>
      <c r="V190" s="4">
        <v>29818</v>
      </c>
      <c r="W190" s="4">
        <v>30476</v>
      </c>
      <c r="X190" s="4">
        <v>33823</v>
      </c>
      <c r="Y190" s="4">
        <v>36030</v>
      </c>
      <c r="Z190" s="4">
        <v>38651</v>
      </c>
      <c r="AA190" s="4">
        <v>40287</v>
      </c>
      <c r="AB190" s="4">
        <v>41458</v>
      </c>
      <c r="AC190" s="4">
        <v>40272</v>
      </c>
      <c r="AD190" s="4">
        <v>37756</v>
      </c>
      <c r="AE190" s="4">
        <v>35936</v>
      </c>
      <c r="AF190" s="4">
        <v>36075</v>
      </c>
      <c r="AG190" s="4">
        <v>34596</v>
      </c>
      <c r="AH190" s="54">
        <v>35264</v>
      </c>
      <c r="AI190" s="54">
        <v>35829</v>
      </c>
      <c r="AJ190" s="62">
        <v>35290</v>
      </c>
      <c r="AK190" s="24">
        <f t="shared" si="52"/>
        <v>35565.83390074069</v>
      </c>
      <c r="AL190" s="24">
        <f t="shared" si="52"/>
        <v>36132.4981993217</v>
      </c>
      <c r="AM190" s="24">
        <f t="shared" si="52"/>
        <v>35763.94287892115</v>
      </c>
      <c r="AN190" s="24">
        <f t="shared" si="52"/>
        <v>35900.52441836425</v>
      </c>
      <c r="AO190" s="24">
        <f t="shared" si="50"/>
        <v>35793.198624468736</v>
      </c>
      <c r="AP190" s="24">
        <f t="shared" si="50"/>
        <v>37162.06764253353</v>
      </c>
      <c r="AQ190" s="24">
        <f t="shared" si="50"/>
        <v>37191.10281989022</v>
      </c>
      <c r="AR190" s="24">
        <f t="shared" si="50"/>
        <v>38115.846953183805</v>
      </c>
      <c r="AS190" s="24">
        <f t="shared" si="50"/>
        <v>40370.7180527163</v>
      </c>
      <c r="AT190" s="24">
        <f t="shared" si="50"/>
        <v>40972.56580899274</v>
      </c>
      <c r="AU190" s="24">
        <f aca="true" t="shared" si="54" ref="AU190:BN203">AT189*$BQ190</f>
        <v>42221.29542566487</v>
      </c>
      <c r="AV190" s="24">
        <f t="shared" si="54"/>
        <v>43509.066015264725</v>
      </c>
      <c r="AW190" s="24">
        <f t="shared" si="54"/>
        <v>40682.23113563171</v>
      </c>
      <c r="AX190" s="24">
        <f t="shared" si="54"/>
        <v>37819.665290437246</v>
      </c>
      <c r="AY190" s="24">
        <f t="shared" si="54"/>
        <v>36751.82946914343</v>
      </c>
      <c r="AZ190" s="24">
        <f t="shared" si="54"/>
        <v>37126.784750422084</v>
      </c>
      <c r="BA190" s="24">
        <f t="shared" si="54"/>
        <v>38609.31252075946</v>
      </c>
      <c r="BB190" s="24">
        <f t="shared" si="54"/>
        <v>39583.16829835451</v>
      </c>
      <c r="BC190" s="24">
        <f t="shared" si="54"/>
        <v>37949.57158629208</v>
      </c>
      <c r="BD190" s="24">
        <f t="shared" si="54"/>
        <v>38107.81691533186</v>
      </c>
      <c r="BE190" s="24">
        <f t="shared" si="54"/>
        <v>38889.46347944786</v>
      </c>
      <c r="BF190" s="24">
        <f t="shared" si="54"/>
        <v>35624.78565068028</v>
      </c>
      <c r="BG190" s="24">
        <f t="shared" si="54"/>
        <v>34547.74301835131</v>
      </c>
      <c r="BH190" s="24">
        <f t="shared" si="54"/>
        <v>34927.85389557244</v>
      </c>
      <c r="BI190" s="24">
        <f t="shared" si="54"/>
        <v>34113.876816208794</v>
      </c>
      <c r="BJ190" s="24">
        <f t="shared" si="54"/>
        <v>33737.40997890811</v>
      </c>
      <c r="BK190" s="24">
        <f t="shared" si="54"/>
        <v>32048.719469935808</v>
      </c>
      <c r="BL190" s="24">
        <f t="shared" si="54"/>
        <v>32087.861780645628</v>
      </c>
      <c r="BM190" s="24">
        <f t="shared" si="54"/>
        <v>31914.90468909763</v>
      </c>
      <c r="BN190" s="24">
        <f t="shared" si="54"/>
        <v>32616.913627256556</v>
      </c>
      <c r="BO190" s="24"/>
      <c r="BP190" s="4"/>
      <c r="BQ190" s="42">
        <f ca="1" t="shared" si="35"/>
        <v>0.9957955510342896</v>
      </c>
      <c r="BR190" s="4"/>
      <c r="BS190" s="2">
        <v>55</v>
      </c>
      <c r="BT190" s="25">
        <f ca="1" t="shared" si="33"/>
        <v>35290</v>
      </c>
      <c r="BU190" s="2"/>
    </row>
    <row r="191" spans="3:73" ht="12.75">
      <c r="C191" s="1" t="s">
        <v>57</v>
      </c>
      <c r="D191" s="3">
        <f t="shared" si="36"/>
        <v>56</v>
      </c>
      <c r="E191" s="4">
        <v>28664</v>
      </c>
      <c r="F191" s="4">
        <v>29402</v>
      </c>
      <c r="G191" s="4">
        <v>29060</v>
      </c>
      <c r="H191" s="4">
        <v>28325</v>
      </c>
      <c r="I191" s="4">
        <v>27903</v>
      </c>
      <c r="J191" s="4">
        <v>26873</v>
      </c>
      <c r="K191" s="4">
        <v>27046</v>
      </c>
      <c r="L191" s="4">
        <v>26065</v>
      </c>
      <c r="M191" s="4">
        <v>26522</v>
      </c>
      <c r="N191" s="4">
        <v>25887</v>
      </c>
      <c r="O191" s="4">
        <v>26183</v>
      </c>
      <c r="P191" s="4">
        <v>25515</v>
      </c>
      <c r="Q191" s="4">
        <v>26440</v>
      </c>
      <c r="R191" s="4">
        <v>26551</v>
      </c>
      <c r="S191" s="4">
        <v>27279</v>
      </c>
      <c r="T191" s="4">
        <v>28112</v>
      </c>
      <c r="U191" s="4">
        <v>28495</v>
      </c>
      <c r="V191" s="4">
        <v>28373</v>
      </c>
      <c r="W191" s="4">
        <v>29668</v>
      </c>
      <c r="X191" s="4">
        <v>30295</v>
      </c>
      <c r="Y191" s="4">
        <v>33661</v>
      </c>
      <c r="Z191" s="4">
        <v>35832</v>
      </c>
      <c r="AA191" s="4">
        <v>38456</v>
      </c>
      <c r="AB191" s="4">
        <v>40085</v>
      </c>
      <c r="AC191" s="4">
        <v>41250</v>
      </c>
      <c r="AD191" s="4">
        <v>40061</v>
      </c>
      <c r="AE191" s="4">
        <v>37594</v>
      </c>
      <c r="AF191" s="4">
        <v>35803</v>
      </c>
      <c r="AG191" s="4">
        <v>35937</v>
      </c>
      <c r="AH191" s="54">
        <v>34416</v>
      </c>
      <c r="AI191" s="54">
        <v>35124</v>
      </c>
      <c r="AJ191" s="62">
        <v>35667</v>
      </c>
      <c r="AK191" s="24">
        <f t="shared" si="52"/>
        <v>35128.90767754519</v>
      </c>
      <c r="AL191" s="24">
        <f t="shared" si="52"/>
        <v>35403.482447549635</v>
      </c>
      <c r="AM191" s="24">
        <f t="shared" si="52"/>
        <v>35967.56002842278</v>
      </c>
      <c r="AN191" s="24">
        <f t="shared" si="52"/>
        <v>35600.687094888664</v>
      </c>
      <c r="AO191" s="24">
        <f t="shared" si="50"/>
        <v>35736.645164867514</v>
      </c>
      <c r="AP191" s="24">
        <f t="shared" si="50"/>
        <v>35629.80929336922</v>
      </c>
      <c r="AQ191" s="24">
        <f t="shared" si="50"/>
        <v>36992.42967756446</v>
      </c>
      <c r="AR191" s="24">
        <f t="shared" si="50"/>
        <v>37021.33231470712</v>
      </c>
      <c r="AS191" s="24">
        <f t="shared" si="50"/>
        <v>37941.85516208093</v>
      </c>
      <c r="AT191" s="24">
        <f t="shared" si="50"/>
        <v>40186.43319212462</v>
      </c>
      <c r="AU191" s="24">
        <f aca="true" t="shared" si="55" ref="AU191:AU205">AT190*$BQ191</f>
        <v>40785.53362471665</v>
      </c>
      <c r="AV191" s="24">
        <f t="shared" si="54"/>
        <v>42028.563021664566</v>
      </c>
      <c r="AW191" s="24">
        <f t="shared" si="54"/>
        <v>43310.455176720134</v>
      </c>
      <c r="AX191" s="24">
        <f t="shared" si="54"/>
        <v>40496.524275436685</v>
      </c>
      <c r="AY191" s="24">
        <f t="shared" si="54"/>
        <v>37647.025513840475</v>
      </c>
      <c r="AZ191" s="24">
        <f t="shared" si="54"/>
        <v>36584.064165554664</v>
      </c>
      <c r="BA191" s="24">
        <f t="shared" si="54"/>
        <v>36957.30784532928</v>
      </c>
      <c r="BB191" s="24">
        <f t="shared" si="54"/>
        <v>38433.06815061628</v>
      </c>
      <c r="BC191" s="24">
        <f t="shared" si="54"/>
        <v>39402.478456719444</v>
      </c>
      <c r="BD191" s="24">
        <f t="shared" si="54"/>
        <v>37776.33881148333</v>
      </c>
      <c r="BE191" s="24">
        <f t="shared" si="54"/>
        <v>37933.86177986647</v>
      </c>
      <c r="BF191" s="24">
        <f t="shared" si="54"/>
        <v>38711.94027199743</v>
      </c>
      <c r="BG191" s="24">
        <f t="shared" si="54"/>
        <v>35462.16509365498</v>
      </c>
      <c r="BH191" s="24">
        <f t="shared" si="54"/>
        <v>34390.038961723425</v>
      </c>
      <c r="BI191" s="24">
        <f t="shared" si="54"/>
        <v>34768.41470309866</v>
      </c>
      <c r="BJ191" s="24">
        <f t="shared" si="54"/>
        <v>33958.15327854202</v>
      </c>
      <c r="BK191" s="24">
        <f t="shared" si="54"/>
        <v>33583.40494271903</v>
      </c>
      <c r="BL191" s="24">
        <f t="shared" si="54"/>
        <v>31902.422993565317</v>
      </c>
      <c r="BM191" s="24">
        <f t="shared" si="54"/>
        <v>31941.38662686685</v>
      </c>
      <c r="BN191" s="24">
        <f t="shared" si="54"/>
        <v>31769.219052450124</v>
      </c>
      <c r="BO191" s="24"/>
      <c r="BP191" s="4"/>
      <c r="BQ191" s="42">
        <f ca="1" t="shared" si="35"/>
        <v>0.9954351849686934</v>
      </c>
      <c r="BR191" s="4"/>
      <c r="BS191" s="2">
        <v>56</v>
      </c>
      <c r="BT191" s="25">
        <f ca="1" t="shared" si="33"/>
        <v>35667</v>
      </c>
      <c r="BU191" s="2"/>
    </row>
    <row r="192" spans="3:73" ht="12.75">
      <c r="C192" s="1" t="s">
        <v>58</v>
      </c>
      <c r="D192" s="3">
        <f t="shared" si="36"/>
        <v>57</v>
      </c>
      <c r="E192" s="4">
        <v>30799</v>
      </c>
      <c r="F192" s="4">
        <v>28460</v>
      </c>
      <c r="G192" s="4">
        <v>29197</v>
      </c>
      <c r="H192" s="4">
        <v>28824</v>
      </c>
      <c r="I192" s="4">
        <v>28107</v>
      </c>
      <c r="J192" s="4">
        <v>27683</v>
      </c>
      <c r="K192" s="4">
        <v>26672</v>
      </c>
      <c r="L192" s="4">
        <v>26825</v>
      </c>
      <c r="M192" s="4">
        <v>25858</v>
      </c>
      <c r="N192" s="4">
        <v>26309</v>
      </c>
      <c r="O192" s="4">
        <v>25721</v>
      </c>
      <c r="P192" s="4">
        <v>25976</v>
      </c>
      <c r="Q192" s="4">
        <v>25330</v>
      </c>
      <c r="R192" s="4">
        <v>26262</v>
      </c>
      <c r="S192" s="4">
        <v>26387</v>
      </c>
      <c r="T192" s="4">
        <v>27098</v>
      </c>
      <c r="U192" s="4">
        <v>27910</v>
      </c>
      <c r="V192" s="4">
        <v>28403</v>
      </c>
      <c r="W192" s="4">
        <v>28208</v>
      </c>
      <c r="X192" s="4">
        <v>29483</v>
      </c>
      <c r="Y192" s="4">
        <v>30127</v>
      </c>
      <c r="Z192" s="4">
        <v>33449</v>
      </c>
      <c r="AA192" s="4">
        <v>35621</v>
      </c>
      <c r="AB192" s="4">
        <v>38224</v>
      </c>
      <c r="AC192" s="4">
        <v>39844</v>
      </c>
      <c r="AD192" s="4">
        <v>41008</v>
      </c>
      <c r="AE192" s="4">
        <v>39856</v>
      </c>
      <c r="AF192" s="4">
        <v>37427</v>
      </c>
      <c r="AG192" s="4">
        <v>35636</v>
      </c>
      <c r="AH192" s="54">
        <v>35754</v>
      </c>
      <c r="AI192" s="54">
        <v>34262</v>
      </c>
      <c r="AJ192" s="62">
        <v>34953</v>
      </c>
      <c r="AK192" s="24">
        <f t="shared" si="52"/>
        <v>35495.37784189901</v>
      </c>
      <c r="AL192" s="24">
        <f t="shared" si="52"/>
        <v>34959.87470736686</v>
      </c>
      <c r="AM192" s="24">
        <f t="shared" si="52"/>
        <v>35233.1282808987</v>
      </c>
      <c r="AN192" s="24">
        <f t="shared" si="52"/>
        <v>35794.491638210406</v>
      </c>
      <c r="AO192" s="24">
        <f t="shared" si="50"/>
        <v>35429.38402064348</v>
      </c>
      <c r="AP192" s="24">
        <f t="shared" si="50"/>
        <v>35564.687888772416</v>
      </c>
      <c r="AQ192" s="24">
        <f t="shared" si="50"/>
        <v>35458.36608918454</v>
      </c>
      <c r="AR192" s="24">
        <f t="shared" si="50"/>
        <v>36814.42982855382</v>
      </c>
      <c r="AS192" s="24">
        <f t="shared" si="50"/>
        <v>36843.193392240304</v>
      </c>
      <c r="AT192" s="24">
        <f t="shared" si="50"/>
        <v>37759.28687584235</v>
      </c>
      <c r="AU192" s="24">
        <f t="shared" si="55"/>
        <v>39993.06446498711</v>
      </c>
      <c r="AV192" s="24">
        <f t="shared" si="54"/>
        <v>40589.28215136666</v>
      </c>
      <c r="AW192" s="24">
        <f t="shared" si="54"/>
        <v>41826.33035035323</v>
      </c>
      <c r="AX192" s="24">
        <f t="shared" si="54"/>
        <v>43102.054307968494</v>
      </c>
      <c r="AY192" s="24">
        <f t="shared" si="54"/>
        <v>40301.66345474138</v>
      </c>
      <c r="AZ192" s="24">
        <f t="shared" si="54"/>
        <v>37465.87588632013</v>
      </c>
      <c r="BA192" s="24">
        <f t="shared" si="54"/>
        <v>36408.029286136785</v>
      </c>
      <c r="BB192" s="24">
        <f t="shared" si="54"/>
        <v>36779.47699524326</v>
      </c>
      <c r="BC192" s="24">
        <f t="shared" si="54"/>
        <v>38248.136250023264</v>
      </c>
      <c r="BD192" s="24">
        <f t="shared" si="54"/>
        <v>39212.88195610908</v>
      </c>
      <c r="BE192" s="24">
        <f t="shared" si="54"/>
        <v>37594.56695537037</v>
      </c>
      <c r="BF192" s="24">
        <f t="shared" si="54"/>
        <v>37751.331956114394</v>
      </c>
      <c r="BG192" s="24">
        <f t="shared" si="54"/>
        <v>38525.66649697411</v>
      </c>
      <c r="BH192" s="24">
        <f t="shared" si="54"/>
        <v>35291.528558361664</v>
      </c>
      <c r="BI192" s="24">
        <f t="shared" si="54"/>
        <v>34224.56127355823</v>
      </c>
      <c r="BJ192" s="24">
        <f t="shared" si="54"/>
        <v>34601.11634985628</v>
      </c>
      <c r="BK192" s="24">
        <f t="shared" si="54"/>
        <v>33794.75373412316</v>
      </c>
      <c r="BL192" s="24">
        <f t="shared" si="54"/>
        <v>33421.8086090591</v>
      </c>
      <c r="BM192" s="24">
        <f t="shared" si="54"/>
        <v>31748.915194120276</v>
      </c>
      <c r="BN192" s="24">
        <f t="shared" si="54"/>
        <v>31787.691342552473</v>
      </c>
      <c r="BO192" s="24"/>
      <c r="BP192" s="4"/>
      <c r="BQ192" s="42">
        <f ca="1" t="shared" si="35"/>
        <v>0.9951882087615727</v>
      </c>
      <c r="BR192" s="4"/>
      <c r="BS192" s="2">
        <v>57</v>
      </c>
      <c r="BT192" s="25">
        <f ca="1" t="shared" si="33"/>
        <v>34953</v>
      </c>
      <c r="BU192" s="2"/>
    </row>
    <row r="193" spans="3:73" ht="12.75">
      <c r="C193" s="1" t="s">
        <v>59</v>
      </c>
      <c r="D193" s="3">
        <f t="shared" si="36"/>
        <v>58</v>
      </c>
      <c r="E193" s="4">
        <v>31620</v>
      </c>
      <c r="F193" s="4">
        <v>30541</v>
      </c>
      <c r="G193" s="4">
        <v>28225</v>
      </c>
      <c r="H193" s="4">
        <v>28954</v>
      </c>
      <c r="I193" s="4">
        <v>28598</v>
      </c>
      <c r="J193" s="4">
        <v>27873</v>
      </c>
      <c r="K193" s="4">
        <v>27484</v>
      </c>
      <c r="L193" s="4">
        <v>26447</v>
      </c>
      <c r="M193" s="4">
        <v>26618</v>
      </c>
      <c r="N193" s="4">
        <v>25641</v>
      </c>
      <c r="O193" s="4">
        <v>26085</v>
      </c>
      <c r="P193" s="4">
        <v>25511</v>
      </c>
      <c r="Q193" s="4">
        <v>25734</v>
      </c>
      <c r="R193" s="4">
        <v>25117</v>
      </c>
      <c r="S193" s="4">
        <v>26069</v>
      </c>
      <c r="T193" s="4">
        <v>26180</v>
      </c>
      <c r="U193" s="4">
        <v>26902</v>
      </c>
      <c r="V193" s="4">
        <v>27758</v>
      </c>
      <c r="W193" s="4">
        <v>28232</v>
      </c>
      <c r="X193" s="4">
        <v>28017</v>
      </c>
      <c r="Y193" s="4">
        <v>29311</v>
      </c>
      <c r="Z193" s="4">
        <v>29954</v>
      </c>
      <c r="AA193" s="4">
        <v>33237</v>
      </c>
      <c r="AB193" s="4">
        <v>35404</v>
      </c>
      <c r="AC193" s="4">
        <v>38014</v>
      </c>
      <c r="AD193" s="4">
        <v>39608</v>
      </c>
      <c r="AE193" s="4">
        <v>40797</v>
      </c>
      <c r="AF193" s="4">
        <v>39631</v>
      </c>
      <c r="AG193" s="4">
        <v>37185</v>
      </c>
      <c r="AH193" s="54">
        <v>35434</v>
      </c>
      <c r="AI193" s="54">
        <v>35567</v>
      </c>
      <c r="AJ193" s="62">
        <v>34072</v>
      </c>
      <c r="AK193" s="24">
        <f t="shared" si="52"/>
        <v>34761.40965657415</v>
      </c>
      <c r="AL193" s="24">
        <f t="shared" si="52"/>
        <v>35300.81452456546</v>
      </c>
      <c r="AM193" s="24">
        <f t="shared" si="52"/>
        <v>34768.246681122786</v>
      </c>
      <c r="AN193" s="24">
        <f t="shared" si="52"/>
        <v>35040.002450575</v>
      </c>
      <c r="AO193" s="24">
        <f t="shared" si="50"/>
        <v>35598.2887673347</v>
      </c>
      <c r="AP193" s="24">
        <f t="shared" si="50"/>
        <v>35235.18243989558</v>
      </c>
      <c r="AQ193" s="24">
        <f t="shared" si="50"/>
        <v>35369.7446573919</v>
      </c>
      <c r="AR193" s="24">
        <f t="shared" si="50"/>
        <v>35264.00564698083</v>
      </c>
      <c r="AS193" s="24">
        <f t="shared" si="50"/>
        <v>36612.63629855984</v>
      </c>
      <c r="AT193" s="24">
        <f t="shared" si="50"/>
        <v>36641.242198496584</v>
      </c>
      <c r="AU193" s="24">
        <f t="shared" si="55"/>
        <v>37552.31423429347</v>
      </c>
      <c r="AV193" s="24">
        <f t="shared" si="54"/>
        <v>39773.84766083585</v>
      </c>
      <c r="AW193" s="24">
        <f t="shared" si="54"/>
        <v>40366.79725717191</v>
      </c>
      <c r="AX193" s="24">
        <f t="shared" si="54"/>
        <v>41597.06473664147</v>
      </c>
      <c r="AY193" s="24">
        <f t="shared" si="54"/>
        <v>42865.79597857693</v>
      </c>
      <c r="AZ193" s="24">
        <f t="shared" si="54"/>
        <v>40080.75510518835</v>
      </c>
      <c r="BA193" s="24">
        <f t="shared" si="54"/>
        <v>37260.51153911644</v>
      </c>
      <c r="BB193" s="24">
        <f t="shared" si="54"/>
        <v>36208.46338809114</v>
      </c>
      <c r="BC193" s="24">
        <f t="shared" si="54"/>
        <v>36577.875054679025</v>
      </c>
      <c r="BD193" s="24">
        <f t="shared" si="54"/>
        <v>38038.484043931065</v>
      </c>
      <c r="BE193" s="24">
        <f t="shared" si="54"/>
        <v>38997.94162135417</v>
      </c>
      <c r="BF193" s="24">
        <f t="shared" si="54"/>
        <v>37388.49720473593</v>
      </c>
      <c r="BG193" s="24">
        <f t="shared" si="54"/>
        <v>37544.40291842792</v>
      </c>
      <c r="BH193" s="24">
        <f t="shared" si="54"/>
        <v>38314.49304477072</v>
      </c>
      <c r="BI193" s="24">
        <f t="shared" si="54"/>
        <v>35098.08261447932</v>
      </c>
      <c r="BJ193" s="24">
        <f t="shared" si="54"/>
        <v>34036.96377268563</v>
      </c>
      <c r="BK193" s="24">
        <f t="shared" si="54"/>
        <v>34411.45481109318</v>
      </c>
      <c r="BL193" s="24">
        <f t="shared" si="54"/>
        <v>33609.512167622066</v>
      </c>
      <c r="BM193" s="24">
        <f t="shared" si="54"/>
        <v>33238.61129296828</v>
      </c>
      <c r="BN193" s="24">
        <f t="shared" si="54"/>
        <v>31574.88762665998</v>
      </c>
      <c r="BO193" s="24"/>
      <c r="BP193" s="4"/>
      <c r="BQ193" s="42">
        <f ca="1" t="shared" si="35"/>
        <v>0.9945186294902912</v>
      </c>
      <c r="BR193" s="4"/>
      <c r="BS193" s="2">
        <v>58</v>
      </c>
      <c r="BT193" s="25">
        <f ca="1" t="shared" si="33"/>
        <v>34072</v>
      </c>
      <c r="BU193" s="2"/>
    </row>
    <row r="194" spans="3:73" ht="12.75">
      <c r="C194" s="1" t="s">
        <v>60</v>
      </c>
      <c r="D194" s="3">
        <f t="shared" si="36"/>
        <v>59</v>
      </c>
      <c r="E194" s="4">
        <v>26910</v>
      </c>
      <c r="F194" s="4">
        <v>31381</v>
      </c>
      <c r="G194" s="4">
        <v>30246</v>
      </c>
      <c r="H194" s="4">
        <v>27981</v>
      </c>
      <c r="I194" s="4">
        <v>28719</v>
      </c>
      <c r="J194" s="4">
        <v>28349</v>
      </c>
      <c r="K194" s="4">
        <v>27645</v>
      </c>
      <c r="L194" s="4">
        <v>27232</v>
      </c>
      <c r="M194" s="4">
        <v>26214</v>
      </c>
      <c r="N194" s="4">
        <v>26383</v>
      </c>
      <c r="O194" s="4">
        <v>25409</v>
      </c>
      <c r="P194" s="4">
        <v>25868</v>
      </c>
      <c r="Q194" s="4">
        <v>25270</v>
      </c>
      <c r="R194" s="4">
        <v>25520</v>
      </c>
      <c r="S194" s="4">
        <v>24919</v>
      </c>
      <c r="T194" s="4">
        <v>25844</v>
      </c>
      <c r="U194" s="4">
        <v>25982</v>
      </c>
      <c r="V194" s="4">
        <v>26741</v>
      </c>
      <c r="W194" s="4">
        <v>27571</v>
      </c>
      <c r="X194" s="4">
        <v>28078</v>
      </c>
      <c r="Y194" s="4">
        <v>27827</v>
      </c>
      <c r="Z194" s="4">
        <v>29087</v>
      </c>
      <c r="AA194" s="4">
        <v>29741</v>
      </c>
      <c r="AB194" s="4">
        <v>32993</v>
      </c>
      <c r="AC194" s="4">
        <v>35153</v>
      </c>
      <c r="AD194" s="4">
        <v>37764</v>
      </c>
      <c r="AE194" s="4">
        <v>39376</v>
      </c>
      <c r="AF194" s="4">
        <v>40558</v>
      </c>
      <c r="AG194" s="4">
        <v>39401</v>
      </c>
      <c r="AH194" s="54">
        <v>36960</v>
      </c>
      <c r="AI194" s="54">
        <v>35254</v>
      </c>
      <c r="AJ194" s="62">
        <v>35403</v>
      </c>
      <c r="AK194" s="24">
        <f t="shared" si="52"/>
        <v>33893.216157174335</v>
      </c>
      <c r="AL194" s="24">
        <f t="shared" si="52"/>
        <v>34579.00831821892</v>
      </c>
      <c r="AM194" s="24">
        <f t="shared" si="52"/>
        <v>35115.582801286</v>
      </c>
      <c r="AN194" s="24">
        <f t="shared" si="52"/>
        <v>34585.809467282634</v>
      </c>
      <c r="AO194" s="24">
        <f aca="true" t="shared" si="56" ref="AO194:AT203">AN193*$BQ194</f>
        <v>34856.13926993593</v>
      </c>
      <c r="AP194" s="24">
        <f t="shared" si="56"/>
        <v>35411.49612634381</v>
      </c>
      <c r="AQ194" s="24">
        <f t="shared" si="56"/>
        <v>35050.29510368791</v>
      </c>
      <c r="AR194" s="24">
        <f t="shared" si="56"/>
        <v>35184.15124140191</v>
      </c>
      <c r="AS194" s="24">
        <f t="shared" si="56"/>
        <v>35078.96706858822</v>
      </c>
      <c r="AT194" s="24">
        <f t="shared" si="56"/>
        <v>36420.52113615567</v>
      </c>
      <c r="AU194" s="24">
        <f t="shared" si="55"/>
        <v>36448.976934169485</v>
      </c>
      <c r="AV194" s="24">
        <f t="shared" si="54"/>
        <v>37355.26835950468</v>
      </c>
      <c r="AW194" s="24">
        <f t="shared" si="54"/>
        <v>39565.14487471332</v>
      </c>
      <c r="AX194" s="24">
        <f t="shared" si="54"/>
        <v>40154.98312427095</v>
      </c>
      <c r="AY194" s="24">
        <f t="shared" si="54"/>
        <v>41378.79509928867</v>
      </c>
      <c r="AZ194" s="24">
        <f t="shared" si="54"/>
        <v>42640.86900831305</v>
      </c>
      <c r="BA194" s="24">
        <f t="shared" si="54"/>
        <v>39870.44190311451</v>
      </c>
      <c r="BB194" s="24">
        <f t="shared" si="54"/>
        <v>37064.996822087414</v>
      </c>
      <c r="BC194" s="24">
        <f t="shared" si="54"/>
        <v>36018.46901654456</v>
      </c>
      <c r="BD194" s="24">
        <f t="shared" si="54"/>
        <v>36385.94229274335</v>
      </c>
      <c r="BE194" s="24">
        <f t="shared" si="54"/>
        <v>37838.88712116056</v>
      </c>
      <c r="BF194" s="24">
        <f t="shared" si="54"/>
        <v>38793.31019774075</v>
      </c>
      <c r="BG194" s="24">
        <f t="shared" si="54"/>
        <v>37192.31091664779</v>
      </c>
      <c r="BH194" s="24">
        <f t="shared" si="54"/>
        <v>37347.398556184686</v>
      </c>
      <c r="BI194" s="24">
        <f t="shared" si="54"/>
        <v>38113.447837490225</v>
      </c>
      <c r="BJ194" s="24">
        <f t="shared" si="54"/>
        <v>34913.91467348292</v>
      </c>
      <c r="BK194" s="24">
        <f t="shared" si="54"/>
        <v>33858.36377323158</v>
      </c>
      <c r="BL194" s="24">
        <f t="shared" si="54"/>
        <v>34230.889768584704</v>
      </c>
      <c r="BM194" s="24">
        <f t="shared" si="54"/>
        <v>33433.15510784209</v>
      </c>
      <c r="BN194" s="24">
        <f t="shared" si="54"/>
        <v>33064.20043780435</v>
      </c>
      <c r="BO194" s="24"/>
      <c r="BP194" s="4"/>
      <c r="BQ194" s="42">
        <f ca="1" t="shared" si="35"/>
        <v>0.9947527634765889</v>
      </c>
      <c r="BR194" s="4"/>
      <c r="BS194" s="2">
        <v>59</v>
      </c>
      <c r="BT194" s="25">
        <f ca="1" t="shared" si="33"/>
        <v>35403</v>
      </c>
      <c r="BU194" s="2"/>
    </row>
    <row r="195" spans="3:73" ht="12.75">
      <c r="C195" s="1" t="s">
        <v>61</v>
      </c>
      <c r="D195" s="3">
        <f t="shared" si="36"/>
        <v>60</v>
      </c>
      <c r="E195" s="4">
        <v>27813</v>
      </c>
      <c r="F195" s="4">
        <v>26644</v>
      </c>
      <c r="G195" s="4">
        <v>31076</v>
      </c>
      <c r="H195" s="4">
        <v>29984</v>
      </c>
      <c r="I195" s="4">
        <v>27718</v>
      </c>
      <c r="J195" s="4">
        <v>28454</v>
      </c>
      <c r="K195" s="4">
        <v>28094</v>
      </c>
      <c r="L195" s="4">
        <v>27397</v>
      </c>
      <c r="M195" s="4">
        <v>26947</v>
      </c>
      <c r="N195" s="4">
        <v>25936</v>
      </c>
      <c r="O195" s="4">
        <v>26114</v>
      </c>
      <c r="P195" s="4">
        <v>25181</v>
      </c>
      <c r="Q195" s="4">
        <v>25618</v>
      </c>
      <c r="R195" s="4">
        <v>25025</v>
      </c>
      <c r="S195" s="4">
        <v>25323</v>
      </c>
      <c r="T195" s="4">
        <v>24701</v>
      </c>
      <c r="U195" s="4">
        <v>25652</v>
      </c>
      <c r="V195" s="4">
        <v>25770</v>
      </c>
      <c r="W195" s="4">
        <v>26541</v>
      </c>
      <c r="X195" s="4">
        <v>27392</v>
      </c>
      <c r="Y195" s="4">
        <v>27817</v>
      </c>
      <c r="Z195" s="4">
        <v>27607</v>
      </c>
      <c r="AA195" s="4">
        <v>28891</v>
      </c>
      <c r="AB195" s="4">
        <v>29543</v>
      </c>
      <c r="AC195" s="4">
        <v>32749</v>
      </c>
      <c r="AD195" s="4">
        <v>34902</v>
      </c>
      <c r="AE195" s="4">
        <v>37468</v>
      </c>
      <c r="AF195" s="4">
        <v>39074</v>
      </c>
      <c r="AG195" s="4">
        <v>40296</v>
      </c>
      <c r="AH195" s="54">
        <v>39133</v>
      </c>
      <c r="AI195" s="54">
        <v>36713</v>
      </c>
      <c r="AJ195" s="62">
        <v>35070</v>
      </c>
      <c r="AK195" s="24">
        <f t="shared" si="52"/>
        <v>35182.27381097431</v>
      </c>
      <c r="AL195" s="24">
        <f t="shared" si="52"/>
        <v>33681.90297930248</v>
      </c>
      <c r="AM195" s="24">
        <f t="shared" si="52"/>
        <v>34363.4194492991</v>
      </c>
      <c r="AN195" s="24">
        <f t="shared" si="52"/>
        <v>34896.64856500252</v>
      </c>
      <c r="AO195" s="24">
        <f t="shared" si="56"/>
        <v>34370.1781954107</v>
      </c>
      <c r="AP195" s="24">
        <f t="shared" si="56"/>
        <v>34638.82257967799</v>
      </c>
      <c r="AQ195" s="24">
        <f t="shared" si="56"/>
        <v>35190.716966734</v>
      </c>
      <c r="AR195" s="24">
        <f t="shared" si="56"/>
        <v>34831.76791496201</v>
      </c>
      <c r="AS195" s="24">
        <f t="shared" si="56"/>
        <v>34964.789503198415</v>
      </c>
      <c r="AT195" s="24">
        <f t="shared" si="56"/>
        <v>34860.26111948766</v>
      </c>
      <c r="AU195" s="24">
        <f t="shared" si="55"/>
        <v>36193.451033827805</v>
      </c>
      <c r="AV195" s="24">
        <f t="shared" si="54"/>
        <v>36221.729419197174</v>
      </c>
      <c r="AW195" s="24">
        <f t="shared" si="54"/>
        <v>37122.37041229609</v>
      </c>
      <c r="AX195" s="24">
        <f t="shared" si="54"/>
        <v>39318.469066266436</v>
      </c>
      <c r="AY195" s="24">
        <f t="shared" si="54"/>
        <v>39904.6298662021</v>
      </c>
      <c r="AZ195" s="24">
        <f t="shared" si="54"/>
        <v>41120.81177164013</v>
      </c>
      <c r="BA195" s="24">
        <f t="shared" si="54"/>
        <v>42375.01706037223</v>
      </c>
      <c r="BB195" s="24">
        <f t="shared" si="54"/>
        <v>39621.862667003305</v>
      </c>
      <c r="BC195" s="24">
        <f t="shared" si="54"/>
        <v>36833.90862349439</v>
      </c>
      <c r="BD195" s="24">
        <f t="shared" si="54"/>
        <v>35793.90557840197</v>
      </c>
      <c r="BE195" s="24">
        <f t="shared" si="54"/>
        <v>36159.08777825627</v>
      </c>
      <c r="BF195" s="24">
        <f t="shared" si="54"/>
        <v>37602.97396828574</v>
      </c>
      <c r="BG195" s="24">
        <f t="shared" si="54"/>
        <v>38551.44652744052</v>
      </c>
      <c r="BH195" s="24">
        <f t="shared" si="54"/>
        <v>36960.42895608822</v>
      </c>
      <c r="BI195" s="24">
        <f t="shared" si="54"/>
        <v>37114.54967463989</v>
      </c>
      <c r="BJ195" s="24">
        <f t="shared" si="54"/>
        <v>37875.82288785887</v>
      </c>
      <c r="BK195" s="24">
        <f t="shared" si="54"/>
        <v>34696.237772377186</v>
      </c>
      <c r="BL195" s="24">
        <f t="shared" si="54"/>
        <v>33647.267888636736</v>
      </c>
      <c r="BM195" s="24">
        <f t="shared" si="54"/>
        <v>34017.47130558501</v>
      </c>
      <c r="BN195" s="24">
        <f t="shared" si="54"/>
        <v>33224.71026096304</v>
      </c>
      <c r="BO195" s="24"/>
      <c r="BP195" s="4"/>
      <c r="BQ195" s="42">
        <f ca="1" t="shared" si="35"/>
        <v>0.9937653252824423</v>
      </c>
      <c r="BR195" s="4"/>
      <c r="BS195" s="2">
        <v>60</v>
      </c>
      <c r="BT195" s="25">
        <f ca="1" t="shared" si="33"/>
        <v>35070</v>
      </c>
      <c r="BU195" s="2"/>
    </row>
    <row r="196" spans="3:73" ht="12.75">
      <c r="C196" s="1" t="s">
        <v>62</v>
      </c>
      <c r="D196" s="3">
        <f t="shared" si="36"/>
        <v>61</v>
      </c>
      <c r="E196" s="4">
        <v>26984</v>
      </c>
      <c r="F196" s="4">
        <v>27531</v>
      </c>
      <c r="G196" s="4">
        <v>26363</v>
      </c>
      <c r="H196" s="4">
        <v>30770</v>
      </c>
      <c r="I196" s="4">
        <v>29704</v>
      </c>
      <c r="J196" s="4">
        <v>27451</v>
      </c>
      <c r="K196" s="4">
        <v>28146</v>
      </c>
      <c r="L196" s="4">
        <v>27800</v>
      </c>
      <c r="M196" s="4">
        <v>27114</v>
      </c>
      <c r="N196" s="4">
        <v>26694</v>
      </c>
      <c r="O196" s="4">
        <v>25680</v>
      </c>
      <c r="P196" s="4">
        <v>25867</v>
      </c>
      <c r="Q196" s="4">
        <v>24946</v>
      </c>
      <c r="R196" s="4">
        <v>25377</v>
      </c>
      <c r="S196" s="4">
        <v>24793</v>
      </c>
      <c r="T196" s="4">
        <v>25053</v>
      </c>
      <c r="U196" s="4">
        <v>24438</v>
      </c>
      <c r="V196" s="4">
        <v>25437</v>
      </c>
      <c r="W196" s="4">
        <v>25543</v>
      </c>
      <c r="X196" s="4">
        <v>26328</v>
      </c>
      <c r="Y196" s="4">
        <v>27169</v>
      </c>
      <c r="Z196" s="4">
        <v>27579</v>
      </c>
      <c r="AA196" s="4">
        <v>27387</v>
      </c>
      <c r="AB196" s="4">
        <v>28691</v>
      </c>
      <c r="AC196" s="4">
        <v>29288</v>
      </c>
      <c r="AD196" s="4">
        <v>32495</v>
      </c>
      <c r="AE196" s="4">
        <v>34598</v>
      </c>
      <c r="AF196" s="4">
        <v>37145</v>
      </c>
      <c r="AG196" s="4">
        <v>38771</v>
      </c>
      <c r="AH196" s="54">
        <v>39960</v>
      </c>
      <c r="AI196" s="54">
        <v>38859</v>
      </c>
      <c r="AJ196" s="62">
        <v>36460</v>
      </c>
      <c r="AK196" s="24">
        <f t="shared" si="52"/>
        <v>34810.115498208346</v>
      </c>
      <c r="AL196" s="24">
        <f t="shared" si="52"/>
        <v>34921.55730965516</v>
      </c>
      <c r="AM196" s="24">
        <f t="shared" si="52"/>
        <v>33432.30490188101</v>
      </c>
      <c r="AN196" s="24">
        <f t="shared" si="52"/>
        <v>34108.771027758215</v>
      </c>
      <c r="AO196" s="24">
        <f t="shared" si="56"/>
        <v>34638.04867545264</v>
      </c>
      <c r="AP196" s="24">
        <f t="shared" si="56"/>
        <v>34115.479688515785</v>
      </c>
      <c r="AQ196" s="24">
        <f t="shared" si="56"/>
        <v>34382.13329685024</v>
      </c>
      <c r="AR196" s="24">
        <f t="shared" si="56"/>
        <v>34929.93789782636</v>
      </c>
      <c r="AS196" s="24">
        <f t="shared" si="56"/>
        <v>34573.648820262766</v>
      </c>
      <c r="AT196" s="24">
        <f t="shared" si="56"/>
        <v>34705.68465859366</v>
      </c>
      <c r="AU196" s="24">
        <f t="shared" si="55"/>
        <v>34601.930877304454</v>
      </c>
      <c r="AV196" s="24">
        <f t="shared" si="54"/>
        <v>35925.24125367249</v>
      </c>
      <c r="AW196" s="24">
        <f t="shared" si="54"/>
        <v>35953.31008346463</v>
      </c>
      <c r="AX196" s="24">
        <f t="shared" si="54"/>
        <v>36847.27692099513</v>
      </c>
      <c r="AY196" s="24">
        <f t="shared" si="54"/>
        <v>39027.10149442448</v>
      </c>
      <c r="AZ196" s="24">
        <f t="shared" si="54"/>
        <v>39608.91857872111</v>
      </c>
      <c r="BA196" s="24">
        <f t="shared" si="54"/>
        <v>40816.0880282543</v>
      </c>
      <c r="BB196" s="24">
        <f t="shared" si="54"/>
        <v>42060.99909067882</v>
      </c>
      <c r="BC196" s="24">
        <f t="shared" si="54"/>
        <v>39328.24681187723</v>
      </c>
      <c r="BD196" s="24">
        <f t="shared" si="54"/>
        <v>36560.95276402315</v>
      </c>
      <c r="BE196" s="24">
        <f t="shared" si="54"/>
        <v>35528.656610098</v>
      </c>
      <c r="BF196" s="24">
        <f t="shared" si="54"/>
        <v>35891.132645308084</v>
      </c>
      <c r="BG196" s="24">
        <f t="shared" si="54"/>
        <v>37324.318988085215</v>
      </c>
      <c r="BH196" s="24">
        <f t="shared" si="54"/>
        <v>38265.762938215215</v>
      </c>
      <c r="BI196" s="24">
        <f t="shared" si="54"/>
        <v>36686.53552394511</v>
      </c>
      <c r="BJ196" s="24">
        <f t="shared" si="54"/>
        <v>36839.514138528815</v>
      </c>
      <c r="BK196" s="24">
        <f t="shared" si="54"/>
        <v>37595.14597422442</v>
      </c>
      <c r="BL196" s="24">
        <f t="shared" si="54"/>
        <v>34439.12301710148</v>
      </c>
      <c r="BM196" s="24">
        <f t="shared" si="54"/>
        <v>33397.92647284293</v>
      </c>
      <c r="BN196" s="24">
        <f t="shared" si="54"/>
        <v>33765.38651566588</v>
      </c>
      <c r="BO196" s="24"/>
      <c r="BP196" s="4"/>
      <c r="BQ196" s="42">
        <f ca="1" t="shared" si="35"/>
        <v>0.9925895494213957</v>
      </c>
      <c r="BR196" s="4"/>
      <c r="BS196" s="2">
        <v>61</v>
      </c>
      <c r="BT196" s="25">
        <f ca="1" t="shared" si="33"/>
        <v>36460</v>
      </c>
      <c r="BU196" s="2"/>
    </row>
    <row r="197" spans="3:73" ht="12.75">
      <c r="C197" s="1" t="s">
        <v>63</v>
      </c>
      <c r="D197" s="3">
        <f t="shared" si="36"/>
        <v>62</v>
      </c>
      <c r="E197" s="4">
        <v>26754</v>
      </c>
      <c r="F197" s="4">
        <v>26704</v>
      </c>
      <c r="G197" s="4">
        <v>27206</v>
      </c>
      <c r="H197" s="4">
        <v>26084</v>
      </c>
      <c r="I197" s="4">
        <v>30431</v>
      </c>
      <c r="J197" s="4">
        <v>29349</v>
      </c>
      <c r="K197" s="4">
        <v>27150</v>
      </c>
      <c r="L197" s="4">
        <v>27828</v>
      </c>
      <c r="M197" s="4">
        <v>27464</v>
      </c>
      <c r="N197" s="4">
        <v>26799</v>
      </c>
      <c r="O197" s="4">
        <v>26385</v>
      </c>
      <c r="P197" s="4">
        <v>25415</v>
      </c>
      <c r="Q197" s="4">
        <v>25582</v>
      </c>
      <c r="R197" s="4">
        <v>24691</v>
      </c>
      <c r="S197" s="4">
        <v>25115</v>
      </c>
      <c r="T197" s="4">
        <v>24537</v>
      </c>
      <c r="U197" s="4">
        <v>24797</v>
      </c>
      <c r="V197" s="4">
        <v>24195</v>
      </c>
      <c r="W197" s="4">
        <v>25203</v>
      </c>
      <c r="X197" s="4">
        <v>25275</v>
      </c>
      <c r="Y197" s="4">
        <v>26094</v>
      </c>
      <c r="Z197" s="4">
        <v>26923</v>
      </c>
      <c r="AA197" s="4">
        <v>27320</v>
      </c>
      <c r="AB197" s="4">
        <v>27157</v>
      </c>
      <c r="AC197" s="4">
        <v>28409</v>
      </c>
      <c r="AD197" s="4">
        <v>29020</v>
      </c>
      <c r="AE197" s="4">
        <v>32244</v>
      </c>
      <c r="AF197" s="4">
        <v>34291</v>
      </c>
      <c r="AG197" s="4">
        <v>36811</v>
      </c>
      <c r="AH197" s="54">
        <v>38451</v>
      </c>
      <c r="AI197" s="54">
        <v>39680</v>
      </c>
      <c r="AJ197" s="62">
        <v>38577</v>
      </c>
      <c r="AK197" s="24">
        <f t="shared" si="52"/>
        <v>36186.33604411604</v>
      </c>
      <c r="AL197" s="24">
        <f t="shared" si="52"/>
        <v>34548.83535799943</v>
      </c>
      <c r="AM197" s="24">
        <f t="shared" si="52"/>
        <v>34659.44070189354</v>
      </c>
      <c r="AN197" s="24">
        <f t="shared" si="52"/>
        <v>33181.366426462264</v>
      </c>
      <c r="AO197" s="24">
        <f t="shared" si="56"/>
        <v>33852.755086732526</v>
      </c>
      <c r="AP197" s="24">
        <f t="shared" si="56"/>
        <v>34378.06004614311</v>
      </c>
      <c r="AQ197" s="24">
        <f t="shared" si="56"/>
        <v>33859.41339316641</v>
      </c>
      <c r="AR197" s="24">
        <f t="shared" si="56"/>
        <v>34124.06553465206</v>
      </c>
      <c r="AS197" s="24">
        <f t="shared" si="56"/>
        <v>34667.75838647419</v>
      </c>
      <c r="AT197" s="24">
        <f t="shared" si="56"/>
        <v>34314.14356778071</v>
      </c>
      <c r="AU197" s="24">
        <f t="shared" si="55"/>
        <v>34445.18836250666</v>
      </c>
      <c r="AV197" s="24">
        <f t="shared" si="54"/>
        <v>34342.2133434288</v>
      </c>
      <c r="AW197" s="24">
        <f t="shared" si="54"/>
        <v>35655.5911264765</v>
      </c>
      <c r="AX197" s="24">
        <f t="shared" si="54"/>
        <v>35683.44927533069</v>
      </c>
      <c r="AY197" s="24">
        <f t="shared" si="54"/>
        <v>36570.706115571345</v>
      </c>
      <c r="AZ197" s="24">
        <f t="shared" si="54"/>
        <v>38734.16921297497</v>
      </c>
      <c r="BA197" s="24">
        <f t="shared" si="54"/>
        <v>39311.61925489943</v>
      </c>
      <c r="BB197" s="24">
        <f t="shared" si="54"/>
        <v>40509.727849605915</v>
      </c>
      <c r="BC197" s="24">
        <f t="shared" si="54"/>
        <v>41745.29477363036</v>
      </c>
      <c r="BD197" s="24">
        <f t="shared" si="54"/>
        <v>39033.05417335504</v>
      </c>
      <c r="BE197" s="24">
        <f t="shared" si="54"/>
        <v>36286.53106999438</v>
      </c>
      <c r="BF197" s="24">
        <f t="shared" si="54"/>
        <v>35261.9831949811</v>
      </c>
      <c r="BG197" s="24">
        <f t="shared" si="54"/>
        <v>35621.73853283219</v>
      </c>
      <c r="BH197" s="24">
        <f t="shared" si="54"/>
        <v>37044.16756776283</v>
      </c>
      <c r="BI197" s="24">
        <f t="shared" si="54"/>
        <v>37978.545163651586</v>
      </c>
      <c r="BJ197" s="24">
        <f t="shared" si="54"/>
        <v>36411.17122226765</v>
      </c>
      <c r="BK197" s="24">
        <f t="shared" si="54"/>
        <v>36563.001599527364</v>
      </c>
      <c r="BL197" s="24">
        <f t="shared" si="54"/>
        <v>37312.96176222932</v>
      </c>
      <c r="BM197" s="24">
        <f t="shared" si="54"/>
        <v>34180.62749757229</v>
      </c>
      <c r="BN197" s="24">
        <f t="shared" si="54"/>
        <v>33147.246037382705</v>
      </c>
      <c r="BO197" s="24"/>
      <c r="BP197" s="4"/>
      <c r="BQ197" s="42">
        <f ca="1" t="shared" si="35"/>
        <v>0.9924941317640165</v>
      </c>
      <c r="BR197" s="4"/>
      <c r="BS197" s="2">
        <v>62</v>
      </c>
      <c r="BT197" s="25">
        <f ca="1" t="shared" si="33"/>
        <v>38577</v>
      </c>
      <c r="BU197" s="2"/>
    </row>
    <row r="198" spans="3:73" ht="12.75">
      <c r="C198" s="1" t="s">
        <v>64</v>
      </c>
      <c r="D198" s="3">
        <f t="shared" si="36"/>
        <v>63</v>
      </c>
      <c r="E198" s="4">
        <v>26329</v>
      </c>
      <c r="F198" s="4">
        <v>26447</v>
      </c>
      <c r="G198" s="4">
        <v>26407</v>
      </c>
      <c r="H198" s="4">
        <v>26880</v>
      </c>
      <c r="I198" s="4">
        <v>25759</v>
      </c>
      <c r="J198" s="4">
        <v>30079</v>
      </c>
      <c r="K198" s="4">
        <v>29028</v>
      </c>
      <c r="L198" s="4">
        <v>26798</v>
      </c>
      <c r="M198" s="4">
        <v>27482</v>
      </c>
      <c r="N198" s="4">
        <v>27152</v>
      </c>
      <c r="O198" s="4">
        <v>26480</v>
      </c>
      <c r="P198" s="4">
        <v>26083</v>
      </c>
      <c r="Q198" s="4">
        <v>25124</v>
      </c>
      <c r="R198" s="4">
        <v>25314</v>
      </c>
      <c r="S198" s="4">
        <v>24447</v>
      </c>
      <c r="T198" s="4">
        <v>24819</v>
      </c>
      <c r="U198" s="4">
        <v>24253</v>
      </c>
      <c r="V198" s="4">
        <v>24524</v>
      </c>
      <c r="W198" s="4">
        <v>23895</v>
      </c>
      <c r="X198" s="4">
        <v>24935</v>
      </c>
      <c r="Y198" s="4">
        <v>25029</v>
      </c>
      <c r="Z198" s="4">
        <v>25793</v>
      </c>
      <c r="AA198" s="4">
        <v>26614</v>
      </c>
      <c r="AB198" s="4">
        <v>27030</v>
      </c>
      <c r="AC198" s="4">
        <v>26914</v>
      </c>
      <c r="AD198" s="4">
        <v>28147</v>
      </c>
      <c r="AE198" s="4">
        <v>28763</v>
      </c>
      <c r="AF198" s="4">
        <v>31941</v>
      </c>
      <c r="AG198" s="4">
        <v>34027</v>
      </c>
      <c r="AH198" s="54">
        <v>36486</v>
      </c>
      <c r="AI198" s="54">
        <v>38126</v>
      </c>
      <c r="AJ198" s="62">
        <v>39349</v>
      </c>
      <c r="AK198" s="24">
        <f aca="true" t="shared" si="57" ref="AJ198:AN207">AJ197*$BQ198</f>
        <v>38247.51471128501</v>
      </c>
      <c r="AL198" s="24">
        <f t="shared" si="57"/>
        <v>35877.26936243957</v>
      </c>
      <c r="AM198" s="24">
        <f t="shared" si="57"/>
        <v>34253.754532826475</v>
      </c>
      <c r="AN198" s="24">
        <f t="shared" si="57"/>
        <v>34363.41519896787</v>
      </c>
      <c r="AO198" s="24">
        <f t="shared" si="56"/>
        <v>32897.965122654794</v>
      </c>
      <c r="AP198" s="24">
        <f t="shared" si="56"/>
        <v>33563.6194674892</v>
      </c>
      <c r="AQ198" s="24">
        <f t="shared" si="56"/>
        <v>34084.43780906494</v>
      </c>
      <c r="AR198" s="24">
        <f t="shared" si="56"/>
        <v>33570.2209054777</v>
      </c>
      <c r="AS198" s="24">
        <f t="shared" si="56"/>
        <v>33832.61265897966</v>
      </c>
      <c r="AT198" s="24">
        <f t="shared" si="56"/>
        <v>34371.66184239173</v>
      </c>
      <c r="AU198" s="24">
        <f t="shared" si="55"/>
        <v>34021.067239905606</v>
      </c>
      <c r="AV198" s="24">
        <f t="shared" si="54"/>
        <v>34150.99278398934</v>
      </c>
      <c r="AW198" s="24">
        <f t="shared" si="54"/>
        <v>34048.897272231676</v>
      </c>
      <c r="AX198" s="24">
        <f t="shared" si="54"/>
        <v>35351.05752519567</v>
      </c>
      <c r="AY198" s="24">
        <f t="shared" si="54"/>
        <v>35378.677738227525</v>
      </c>
      <c r="AZ198" s="24">
        <f t="shared" si="54"/>
        <v>36258.35653776592</v>
      </c>
      <c r="BA198" s="24">
        <f t="shared" si="54"/>
        <v>38403.341545549505</v>
      </c>
      <c r="BB198" s="24">
        <f t="shared" si="54"/>
        <v>38975.85959966304</v>
      </c>
      <c r="BC198" s="24">
        <f t="shared" si="54"/>
        <v>40163.73517582897</v>
      </c>
      <c r="BD198" s="24">
        <f t="shared" si="54"/>
        <v>41388.74915056527</v>
      </c>
      <c r="BE198" s="24">
        <f t="shared" si="54"/>
        <v>38699.67373621022</v>
      </c>
      <c r="BF198" s="24">
        <f t="shared" si="54"/>
        <v>35976.60862485706</v>
      </c>
      <c r="BG198" s="24">
        <f t="shared" si="54"/>
        <v>34960.8113901839</v>
      </c>
      <c r="BH198" s="24">
        <f t="shared" si="54"/>
        <v>35317.494065791725</v>
      </c>
      <c r="BI198" s="24">
        <f t="shared" si="54"/>
        <v>36727.77416635083</v>
      </c>
      <c r="BJ198" s="24">
        <f t="shared" si="54"/>
        <v>37654.17126422392</v>
      </c>
      <c r="BK198" s="24">
        <f t="shared" si="54"/>
        <v>36100.18422839514</v>
      </c>
      <c r="BL198" s="24">
        <f t="shared" si="54"/>
        <v>36250.71782582006</v>
      </c>
      <c r="BM198" s="24">
        <f t="shared" si="54"/>
        <v>36994.272595652365</v>
      </c>
      <c r="BN198" s="24">
        <f t="shared" si="54"/>
        <v>33888.691527447685</v>
      </c>
      <c r="BO198" s="24"/>
      <c r="BP198" s="4"/>
      <c r="BQ198" s="42">
        <f ca="1" t="shared" si="35"/>
        <v>0.9914590225078418</v>
      </c>
      <c r="BR198" s="4"/>
      <c r="BS198" s="2">
        <v>63</v>
      </c>
      <c r="BT198" s="25">
        <f ca="1" t="shared" si="33"/>
        <v>39349</v>
      </c>
      <c r="BU198" s="2"/>
    </row>
    <row r="199" spans="3:73" ht="12.75">
      <c r="C199" s="1" t="s">
        <v>65</v>
      </c>
      <c r="D199" s="3">
        <f t="shared" si="36"/>
        <v>64</v>
      </c>
      <c r="E199" s="4">
        <v>27611</v>
      </c>
      <c r="F199" s="4">
        <v>25933</v>
      </c>
      <c r="G199" s="4">
        <v>26102</v>
      </c>
      <c r="H199" s="4">
        <v>26064</v>
      </c>
      <c r="I199" s="4">
        <v>26523</v>
      </c>
      <c r="J199" s="4">
        <v>25421</v>
      </c>
      <c r="K199" s="4">
        <v>29693</v>
      </c>
      <c r="L199" s="4">
        <v>28664</v>
      </c>
      <c r="M199" s="4">
        <v>26437</v>
      </c>
      <c r="N199" s="4">
        <v>27122</v>
      </c>
      <c r="O199" s="4">
        <v>26833</v>
      </c>
      <c r="P199" s="4">
        <v>26151</v>
      </c>
      <c r="Q199" s="4">
        <v>25744</v>
      </c>
      <c r="R199" s="4">
        <v>24810</v>
      </c>
      <c r="S199" s="4">
        <v>24985</v>
      </c>
      <c r="T199" s="4">
        <v>24123</v>
      </c>
      <c r="U199" s="4">
        <v>24512</v>
      </c>
      <c r="V199" s="4">
        <v>23958</v>
      </c>
      <c r="W199" s="4">
        <v>24210</v>
      </c>
      <c r="X199" s="4">
        <v>23580</v>
      </c>
      <c r="Y199" s="4">
        <v>24597</v>
      </c>
      <c r="Z199" s="4">
        <v>24693</v>
      </c>
      <c r="AA199" s="4">
        <v>25482</v>
      </c>
      <c r="AB199" s="4">
        <v>26317</v>
      </c>
      <c r="AC199" s="4">
        <v>26734</v>
      </c>
      <c r="AD199" s="4">
        <v>26649</v>
      </c>
      <c r="AE199" s="4">
        <v>27856</v>
      </c>
      <c r="AF199" s="4">
        <v>28487</v>
      </c>
      <c r="AG199" s="4">
        <v>31653</v>
      </c>
      <c r="AH199" s="54">
        <v>33689</v>
      </c>
      <c r="AI199" s="54">
        <v>36138</v>
      </c>
      <c r="AJ199" s="62">
        <v>37743</v>
      </c>
      <c r="AK199" s="24">
        <f t="shared" si="57"/>
        <v>38961.84740083197</v>
      </c>
      <c r="AL199" s="24">
        <f t="shared" si="57"/>
        <v>37871.19956395747</v>
      </c>
      <c r="AM199" s="24">
        <f t="shared" si="57"/>
        <v>35524.27492586634</v>
      </c>
      <c r="AN199" s="24">
        <f t="shared" si="57"/>
        <v>33916.73376740302</v>
      </c>
      <c r="AO199" s="24">
        <f t="shared" si="56"/>
        <v>34025.315488414344</v>
      </c>
      <c r="AP199" s="24">
        <f t="shared" si="56"/>
        <v>32574.283893028245</v>
      </c>
      <c r="AQ199" s="24">
        <f t="shared" si="56"/>
        <v>33233.388902180675</v>
      </c>
      <c r="AR199" s="24">
        <f t="shared" si="56"/>
        <v>33749.082941369175</v>
      </c>
      <c r="AS199" s="24">
        <f t="shared" si="56"/>
        <v>33239.92538899187</v>
      </c>
      <c r="AT199" s="24">
        <f t="shared" si="56"/>
        <v>33499.735484780336</v>
      </c>
      <c r="AU199" s="24">
        <f t="shared" si="55"/>
        <v>34033.480993577105</v>
      </c>
      <c r="AV199" s="24">
        <f t="shared" si="54"/>
        <v>33686.3358716777</v>
      </c>
      <c r="AW199" s="24">
        <f t="shared" si="54"/>
        <v>33814.98308563639</v>
      </c>
      <c r="AX199" s="24">
        <f t="shared" si="54"/>
        <v>33713.892085880056</v>
      </c>
      <c r="AY199" s="24">
        <f t="shared" si="54"/>
        <v>35003.24045731038</v>
      </c>
      <c r="AZ199" s="24">
        <f t="shared" si="54"/>
        <v>35030.58891661877</v>
      </c>
      <c r="BA199" s="24">
        <f t="shared" si="54"/>
        <v>35901.612605895796</v>
      </c>
      <c r="BB199" s="24">
        <f t="shared" si="54"/>
        <v>38025.49322675876</v>
      </c>
      <c r="BC199" s="24">
        <f t="shared" si="54"/>
        <v>38592.37830791946</v>
      </c>
      <c r="BD199" s="24">
        <f t="shared" si="54"/>
        <v>39768.56644306274</v>
      </c>
      <c r="BE199" s="24">
        <f t="shared" si="54"/>
        <v>40981.527574160405</v>
      </c>
      <c r="BF199" s="24">
        <f t="shared" si="54"/>
        <v>38318.90982165258</v>
      </c>
      <c r="BG199" s="24">
        <f t="shared" si="54"/>
        <v>35622.63679486482</v>
      </c>
      <c r="BH199" s="24">
        <f t="shared" si="54"/>
        <v>34616.833932085014</v>
      </c>
      <c r="BI199" s="24">
        <f t="shared" si="54"/>
        <v>34970.00722689689</v>
      </c>
      <c r="BJ199" s="24">
        <f t="shared" si="54"/>
        <v>36366.41166081932</v>
      </c>
      <c r="BK199" s="24">
        <f t="shared" si="54"/>
        <v>37283.6939897198</v>
      </c>
      <c r="BL199" s="24">
        <f t="shared" si="54"/>
        <v>35744.99654498595</v>
      </c>
      <c r="BM199" s="24">
        <f t="shared" si="54"/>
        <v>35894.0490508074</v>
      </c>
      <c r="BN199" s="24">
        <f t="shared" si="54"/>
        <v>36630.288027055</v>
      </c>
      <c r="BO199" s="24"/>
      <c r="BP199" s="4"/>
      <c r="BQ199" s="42">
        <f ca="1" t="shared" si="35"/>
        <v>0.9901610562106271</v>
      </c>
      <c r="BR199" s="4"/>
      <c r="BS199" s="2">
        <v>64</v>
      </c>
      <c r="BT199" s="25">
        <f ca="1" t="shared" si="33"/>
        <v>37743</v>
      </c>
      <c r="BU199" s="2"/>
    </row>
    <row r="200" spans="3:73" ht="12.75">
      <c r="C200" s="1" t="s">
        <v>66</v>
      </c>
      <c r="D200" s="3">
        <f t="shared" si="36"/>
        <v>65</v>
      </c>
      <c r="E200" s="4">
        <v>27259</v>
      </c>
      <c r="F200" s="4">
        <v>27250</v>
      </c>
      <c r="G200" s="4">
        <v>25559</v>
      </c>
      <c r="H200" s="4">
        <v>25763</v>
      </c>
      <c r="I200" s="4">
        <v>25689</v>
      </c>
      <c r="J200" s="4">
        <v>26149</v>
      </c>
      <c r="K200" s="4">
        <v>25063</v>
      </c>
      <c r="L200" s="4">
        <v>29306</v>
      </c>
      <c r="M200" s="4">
        <v>28229</v>
      </c>
      <c r="N200" s="4">
        <v>26087</v>
      </c>
      <c r="O200" s="4">
        <v>26740</v>
      </c>
      <c r="P200" s="4">
        <v>26447</v>
      </c>
      <c r="Q200" s="4">
        <v>25798</v>
      </c>
      <c r="R200" s="4">
        <v>25399</v>
      </c>
      <c r="S200" s="4">
        <v>24485</v>
      </c>
      <c r="T200" s="4">
        <v>24619</v>
      </c>
      <c r="U200" s="4">
        <v>23782</v>
      </c>
      <c r="V200" s="4">
        <v>24178</v>
      </c>
      <c r="W200" s="4">
        <v>23621</v>
      </c>
      <c r="X200" s="4">
        <v>23890</v>
      </c>
      <c r="Y200" s="4">
        <v>23265</v>
      </c>
      <c r="Z200" s="4">
        <v>24285</v>
      </c>
      <c r="AA200" s="4">
        <v>24376</v>
      </c>
      <c r="AB200" s="4">
        <v>25165</v>
      </c>
      <c r="AC200" s="4">
        <v>26012</v>
      </c>
      <c r="AD200" s="4">
        <v>26449</v>
      </c>
      <c r="AE200" s="4">
        <v>26357</v>
      </c>
      <c r="AF200" s="4">
        <v>27593</v>
      </c>
      <c r="AG200" s="4">
        <v>28198</v>
      </c>
      <c r="AH200" s="54">
        <v>31314</v>
      </c>
      <c r="AI200" s="54">
        <v>33366</v>
      </c>
      <c r="AJ200" s="62">
        <v>35812</v>
      </c>
      <c r="AK200" s="24">
        <f t="shared" si="57"/>
        <v>37374.14320017839</v>
      </c>
      <c r="AL200" s="24">
        <f t="shared" si="57"/>
        <v>38581.07898424059</v>
      </c>
      <c r="AM200" s="24">
        <f t="shared" si="57"/>
        <v>37501.089888611925</v>
      </c>
      <c r="AN200" s="24">
        <f t="shared" si="57"/>
        <v>35177.10140057323</v>
      </c>
      <c r="AO200" s="24">
        <f t="shared" si="56"/>
        <v>33585.27050592816</v>
      </c>
      <c r="AP200" s="24">
        <f t="shared" si="56"/>
        <v>33692.79107371554</v>
      </c>
      <c r="AQ200" s="24">
        <f t="shared" si="56"/>
        <v>32255.940197157146</v>
      </c>
      <c r="AR200" s="24">
        <f t="shared" si="56"/>
        <v>32908.60386978566</v>
      </c>
      <c r="AS200" s="24">
        <f t="shared" si="56"/>
        <v>33419.25810681264</v>
      </c>
      <c r="AT200" s="24">
        <f t="shared" si="56"/>
        <v>32915.07647647054</v>
      </c>
      <c r="AU200" s="24">
        <f t="shared" si="55"/>
        <v>33172.3474863227</v>
      </c>
      <c r="AV200" s="24">
        <f t="shared" si="54"/>
        <v>33700.87677859471</v>
      </c>
      <c r="AW200" s="24">
        <f t="shared" si="54"/>
        <v>33357.12425502447</v>
      </c>
      <c r="AX200" s="24">
        <f t="shared" si="54"/>
        <v>33484.51421864147</v>
      </c>
      <c r="AY200" s="24">
        <f t="shared" si="54"/>
        <v>33384.41116638959</v>
      </c>
      <c r="AZ200" s="24">
        <f t="shared" si="54"/>
        <v>34661.158925411226</v>
      </c>
      <c r="BA200" s="24">
        <f t="shared" si="54"/>
        <v>34688.24011224047</v>
      </c>
      <c r="BB200" s="24">
        <f t="shared" si="54"/>
        <v>35550.75141483399</v>
      </c>
      <c r="BC200" s="24">
        <f t="shared" si="54"/>
        <v>37653.87566209086</v>
      </c>
      <c r="BD200" s="24">
        <f t="shared" si="54"/>
        <v>38215.220658549675</v>
      </c>
      <c r="BE200" s="24">
        <f t="shared" si="54"/>
        <v>39379.91407966605</v>
      </c>
      <c r="BF200" s="24">
        <f t="shared" si="54"/>
        <v>40581.02111964418</v>
      </c>
      <c r="BG200" s="24">
        <f t="shared" si="54"/>
        <v>37944.42473966473</v>
      </c>
      <c r="BH200" s="24">
        <f t="shared" si="54"/>
        <v>35274.501993461614</v>
      </c>
      <c r="BI200" s="24">
        <f t="shared" si="54"/>
        <v>34278.528694447705</v>
      </c>
      <c r="BJ200" s="24">
        <f t="shared" si="54"/>
        <v>34628.25047848124</v>
      </c>
      <c r="BK200" s="24">
        <f t="shared" si="54"/>
        <v>36011.00805680785</v>
      </c>
      <c r="BL200" s="24">
        <f t="shared" si="54"/>
        <v>36919.32592012872</v>
      </c>
      <c r="BM200" s="24">
        <f t="shared" si="54"/>
        <v>35395.665939702376</v>
      </c>
      <c r="BN200" s="24">
        <f t="shared" si="54"/>
        <v>35543.26177725944</v>
      </c>
      <c r="BO200" s="24"/>
      <c r="BP200" s="4"/>
      <c r="BQ200" s="42">
        <f ca="1" t="shared" si="35"/>
        <v>0.9902271467604163</v>
      </c>
      <c r="BR200" s="4"/>
      <c r="BS200" s="2">
        <v>65</v>
      </c>
      <c r="BT200" s="25">
        <f ca="1" t="shared" si="58" ref="BT200:BT260">INDIRECT(VLOOKUP($BY$5,$BW$8:$BY$69,3)&amp;ROW(AE200))</f>
        <v>35812</v>
      </c>
      <c r="BU200" s="2"/>
    </row>
    <row r="201" spans="3:73" ht="12.75">
      <c r="C201" s="1" t="s">
        <v>67</v>
      </c>
      <c r="D201" s="3">
        <f t="shared" si="36"/>
        <v>66</v>
      </c>
      <c r="E201" s="4">
        <v>27070</v>
      </c>
      <c r="F201" s="4">
        <v>26859</v>
      </c>
      <c r="G201" s="4">
        <v>26825</v>
      </c>
      <c r="H201" s="4">
        <v>25171</v>
      </c>
      <c r="I201" s="4">
        <v>25388</v>
      </c>
      <c r="J201" s="4">
        <v>25310</v>
      </c>
      <c r="K201" s="4">
        <v>25744</v>
      </c>
      <c r="L201" s="4">
        <v>24714</v>
      </c>
      <c r="M201" s="4">
        <v>28855</v>
      </c>
      <c r="N201" s="4">
        <v>27808</v>
      </c>
      <c r="O201" s="4">
        <v>25634</v>
      </c>
      <c r="P201" s="4">
        <v>26347</v>
      </c>
      <c r="Q201" s="4">
        <v>26046</v>
      </c>
      <c r="R201" s="4">
        <v>25421</v>
      </c>
      <c r="S201" s="4">
        <v>25022</v>
      </c>
      <c r="T201" s="4">
        <v>24087</v>
      </c>
      <c r="U201" s="4">
        <v>24228</v>
      </c>
      <c r="V201" s="4">
        <v>23411</v>
      </c>
      <c r="W201" s="4">
        <v>23799</v>
      </c>
      <c r="X201" s="4">
        <v>23280</v>
      </c>
      <c r="Y201" s="4">
        <v>23507</v>
      </c>
      <c r="Z201" s="4">
        <v>22914</v>
      </c>
      <c r="AA201" s="4">
        <v>23924</v>
      </c>
      <c r="AB201" s="4">
        <v>24016</v>
      </c>
      <c r="AC201" s="4">
        <v>24835</v>
      </c>
      <c r="AD201" s="4">
        <v>25708</v>
      </c>
      <c r="AE201" s="4">
        <v>26145</v>
      </c>
      <c r="AF201" s="4">
        <v>26059</v>
      </c>
      <c r="AG201" s="4">
        <v>27277</v>
      </c>
      <c r="AH201" s="54">
        <v>27887</v>
      </c>
      <c r="AI201" s="54">
        <v>30985</v>
      </c>
      <c r="AJ201" s="62">
        <v>32990</v>
      </c>
      <c r="AK201" s="24">
        <f t="shared" si="57"/>
        <v>35420.40067251959</v>
      </c>
      <c r="AL201" s="24">
        <f t="shared" si="57"/>
        <v>36965.46205021897</v>
      </c>
      <c r="AM201" s="24">
        <f t="shared" si="57"/>
        <v>38159.20015637011</v>
      </c>
      <c r="AN201" s="24">
        <f t="shared" si="57"/>
        <v>37091.02059395753</v>
      </c>
      <c r="AO201" s="24">
        <f t="shared" si="56"/>
        <v>34792.44460253975</v>
      </c>
      <c r="AP201" s="24">
        <f t="shared" si="56"/>
        <v>33218.020161256834</v>
      </c>
      <c r="AQ201" s="24">
        <f t="shared" si="56"/>
        <v>33324.36500632457</v>
      </c>
      <c r="AR201" s="24">
        <f t="shared" si="56"/>
        <v>31903.22589780343</v>
      </c>
      <c r="AS201" s="24">
        <f t="shared" si="56"/>
        <v>32548.75278233655</v>
      </c>
      <c r="AT201" s="24">
        <f t="shared" si="56"/>
        <v>33053.823085045566</v>
      </c>
      <c r="AU201" s="24">
        <f t="shared" si="55"/>
        <v>32555.154611951595</v>
      </c>
      <c r="AV201" s="24">
        <f t="shared" si="54"/>
        <v>32809.61239845856</v>
      </c>
      <c r="AW201" s="24">
        <f t="shared" si="54"/>
        <v>33332.36229512554</v>
      </c>
      <c r="AX201" s="24">
        <f t="shared" si="54"/>
        <v>32992.36865843818</v>
      </c>
      <c r="AY201" s="24">
        <f t="shared" si="54"/>
        <v>33118.36563020663</v>
      </c>
      <c r="AZ201" s="24">
        <f t="shared" si="54"/>
        <v>33019.357191155366</v>
      </c>
      <c r="BA201" s="24">
        <f t="shared" si="54"/>
        <v>34282.14388785725</v>
      </c>
      <c r="BB201" s="24">
        <f t="shared" si="54"/>
        <v>34308.92894560826</v>
      </c>
      <c r="BC201" s="24">
        <f t="shared" si="54"/>
        <v>35162.008804941426</v>
      </c>
      <c r="BD201" s="24">
        <f t="shared" si="54"/>
        <v>37242.135675876576</v>
      </c>
      <c r="BE201" s="24">
        <f t="shared" si="54"/>
        <v>37797.34244148825</v>
      </c>
      <c r="BF201" s="24">
        <f t="shared" si="54"/>
        <v>38949.300099161366</v>
      </c>
      <c r="BG201" s="24">
        <f t="shared" si="54"/>
        <v>40137.27319774869</v>
      </c>
      <c r="BH201" s="24">
        <f t="shared" si="54"/>
        <v>37529.50763898105</v>
      </c>
      <c r="BI201" s="24">
        <f t="shared" si="54"/>
        <v>34888.78013325146</v>
      </c>
      <c r="BJ201" s="24">
        <f t="shared" si="54"/>
        <v>33903.697666195614</v>
      </c>
      <c r="BK201" s="24">
        <f t="shared" si="54"/>
        <v>34249.5952902986</v>
      </c>
      <c r="BL201" s="24">
        <f t="shared" si="54"/>
        <v>35617.23260341407</v>
      </c>
      <c r="BM201" s="24">
        <f t="shared" si="54"/>
        <v>36515.61813499098</v>
      </c>
      <c r="BN201" s="24">
        <f t="shared" si="54"/>
        <v>35008.6191682931</v>
      </c>
      <c r="BO201" s="24"/>
      <c r="BP201" s="4"/>
      <c r="BQ201" s="42">
        <f aca="true" ca="1" t="shared" si="59" ref="BQ201:BQ241">1-AVERAGE((INDIRECT($BZ$8&amp;ROW(BP200))-INDIRECT($BZ$9&amp;ROW(BP201)))/INDIRECT($BZ$8&amp;ROW(BP200)),(INDIRECT($BZ$9&amp;ROW(BP200))-INDIRECT($BZ$10&amp;ROW(BP201)))/INDIRECT($BZ$9&amp;ROW(BP200)),(INDIRECT($BZ$10&amp;ROW(BP200))-INDIRECT($BZ$11&amp;ROW(BP201)))/INDIRECT($BZ$10&amp;ROW(BP200)))</f>
        <v>0.9890651366167649</v>
      </c>
      <c r="BR201" s="4"/>
      <c r="BS201" s="2">
        <v>66</v>
      </c>
      <c r="BT201" s="25">
        <f ca="1" t="shared" si="58"/>
        <v>32990</v>
      </c>
      <c r="BU201" s="2"/>
    </row>
    <row r="202" spans="3:73" ht="12.75">
      <c r="C202" s="1" t="s">
        <v>68</v>
      </c>
      <c r="D202" s="3">
        <f aca="true" t="shared" si="60" ref="D202:D234">VALUE(LEFT(C202,2))</f>
        <v>67</v>
      </c>
      <c r="E202" s="4">
        <v>26218</v>
      </c>
      <c r="F202" s="4">
        <v>26670</v>
      </c>
      <c r="G202" s="4">
        <v>26443</v>
      </c>
      <c r="H202" s="4">
        <v>26402</v>
      </c>
      <c r="I202" s="4">
        <v>24769</v>
      </c>
      <c r="J202" s="4">
        <v>24984</v>
      </c>
      <c r="K202" s="4">
        <v>24913</v>
      </c>
      <c r="L202" s="4">
        <v>25320</v>
      </c>
      <c r="M202" s="4">
        <v>24308</v>
      </c>
      <c r="N202" s="4">
        <v>28364</v>
      </c>
      <c r="O202" s="4">
        <v>27322</v>
      </c>
      <c r="P202" s="4">
        <v>25181</v>
      </c>
      <c r="Q202" s="4">
        <v>25924</v>
      </c>
      <c r="R202" s="4">
        <v>25653</v>
      </c>
      <c r="S202" s="4">
        <v>24991</v>
      </c>
      <c r="T202" s="4">
        <v>24600</v>
      </c>
      <c r="U202" s="4">
        <v>23647</v>
      </c>
      <c r="V202" s="4">
        <v>23838</v>
      </c>
      <c r="W202" s="4">
        <v>23010</v>
      </c>
      <c r="X202" s="4">
        <v>23352</v>
      </c>
      <c r="Y202" s="4">
        <v>22899</v>
      </c>
      <c r="Z202" s="4">
        <v>23115</v>
      </c>
      <c r="AA202" s="4">
        <v>22513</v>
      </c>
      <c r="AB202" s="4">
        <v>23543</v>
      </c>
      <c r="AC202" s="4">
        <v>23615</v>
      </c>
      <c r="AD202" s="4">
        <v>24495</v>
      </c>
      <c r="AE202" s="4">
        <v>25351</v>
      </c>
      <c r="AF202" s="4">
        <v>25825</v>
      </c>
      <c r="AG202" s="4">
        <v>25700</v>
      </c>
      <c r="AH202" s="54">
        <v>26960</v>
      </c>
      <c r="AI202" s="54">
        <v>27530</v>
      </c>
      <c r="AJ202" s="62">
        <v>30609</v>
      </c>
      <c r="AK202" s="24">
        <f t="shared" si="57"/>
        <v>32587.982975063052</v>
      </c>
      <c r="AL202" s="24">
        <f t="shared" si="57"/>
        <v>34988.766719793275</v>
      </c>
      <c r="AM202" s="24">
        <f t="shared" si="57"/>
        <v>36514.99993809867</v>
      </c>
      <c r="AN202" s="24">
        <f t="shared" si="57"/>
        <v>37694.191119666946</v>
      </c>
      <c r="AO202" s="24">
        <f t="shared" si="56"/>
        <v>36639.028422055206</v>
      </c>
      <c r="AP202" s="24">
        <f t="shared" si="56"/>
        <v>34368.46293932676</v>
      </c>
      <c r="AQ202" s="24">
        <f t="shared" si="56"/>
        <v>32813.224476518306</v>
      </c>
      <c r="AR202" s="24">
        <f t="shared" si="56"/>
        <v>32918.27340045141</v>
      </c>
      <c r="AS202" s="24">
        <f t="shared" si="56"/>
        <v>31514.452331227913</v>
      </c>
      <c r="AT202" s="24">
        <f t="shared" si="56"/>
        <v>32152.11280783024</v>
      </c>
      <c r="AU202" s="24">
        <f t="shared" si="55"/>
        <v>32651.028310282236</v>
      </c>
      <c r="AV202" s="24">
        <f t="shared" si="54"/>
        <v>32158.436624577873</v>
      </c>
      <c r="AW202" s="24">
        <f t="shared" si="54"/>
        <v>32409.793581672784</v>
      </c>
      <c r="AX202" s="24">
        <f t="shared" si="54"/>
        <v>32926.17323407653</v>
      </c>
      <c r="AY202" s="24">
        <f t="shared" si="54"/>
        <v>32590.322768965965</v>
      </c>
      <c r="AZ202" s="24">
        <f t="shared" si="54"/>
        <v>32714.784338256653</v>
      </c>
      <c r="BA202" s="24">
        <f t="shared" si="54"/>
        <v>32616.98241869951</v>
      </c>
      <c r="BB202" s="24">
        <f t="shared" si="54"/>
        <v>33864.380762841894</v>
      </c>
      <c r="BC202" s="24">
        <f t="shared" si="54"/>
        <v>33890.839417160656</v>
      </c>
      <c r="BD202" s="24">
        <f t="shared" si="54"/>
        <v>34733.52362244463</v>
      </c>
      <c r="BE202" s="24">
        <f t="shared" si="54"/>
        <v>36788.30201153241</v>
      </c>
      <c r="BF202" s="24">
        <f t="shared" si="54"/>
        <v>37336.74301260525</v>
      </c>
      <c r="BG202" s="24">
        <f t="shared" si="54"/>
        <v>38474.662883361394</v>
      </c>
      <c r="BH202" s="24">
        <f t="shared" si="54"/>
        <v>39648.159309902665</v>
      </c>
      <c r="BI202" s="24">
        <f t="shared" si="54"/>
        <v>37072.17205218591</v>
      </c>
      <c r="BJ202" s="24">
        <f t="shared" si="54"/>
        <v>34463.62452267707</v>
      </c>
      <c r="BK202" s="24">
        <f t="shared" si="54"/>
        <v>33490.546296989014</v>
      </c>
      <c r="BL202" s="24">
        <f t="shared" si="54"/>
        <v>33832.22880336619</v>
      </c>
      <c r="BM202" s="24">
        <f t="shared" si="54"/>
        <v>35183.20005149798</v>
      </c>
      <c r="BN202" s="24">
        <f t="shared" si="54"/>
        <v>36070.637832888446</v>
      </c>
      <c r="BO202" s="24"/>
      <c r="BP202" s="4"/>
      <c r="BQ202" s="42">
        <f ca="1" t="shared" si="59"/>
        <v>0.9878139731756003</v>
      </c>
      <c r="BR202" s="4"/>
      <c r="BS202" s="2">
        <v>67</v>
      </c>
      <c r="BT202" s="25">
        <f ca="1" t="shared" si="58"/>
        <v>30609</v>
      </c>
      <c r="BU202" s="2"/>
    </row>
    <row r="203" spans="3:73" ht="12.75">
      <c r="C203" s="1" t="s">
        <v>69</v>
      </c>
      <c r="D203" s="3">
        <f t="shared" si="60"/>
        <v>68</v>
      </c>
      <c r="E203" s="4">
        <v>25830</v>
      </c>
      <c r="F203" s="4">
        <v>25762</v>
      </c>
      <c r="G203" s="4">
        <v>26204</v>
      </c>
      <c r="H203" s="4">
        <v>25996</v>
      </c>
      <c r="I203" s="4">
        <v>25941</v>
      </c>
      <c r="J203" s="4">
        <v>24334</v>
      </c>
      <c r="K203" s="4">
        <v>24521</v>
      </c>
      <c r="L203" s="4">
        <v>24538</v>
      </c>
      <c r="M203" s="4">
        <v>24861</v>
      </c>
      <c r="N203" s="4">
        <v>23849</v>
      </c>
      <c r="O203" s="4">
        <v>27789</v>
      </c>
      <c r="P203" s="4">
        <v>26868</v>
      </c>
      <c r="Q203" s="4">
        <v>24757</v>
      </c>
      <c r="R203" s="4">
        <v>25452</v>
      </c>
      <c r="S203" s="4">
        <v>25219</v>
      </c>
      <c r="T203" s="4">
        <v>24530</v>
      </c>
      <c r="U203" s="4">
        <v>24110</v>
      </c>
      <c r="V203" s="4">
        <v>23202</v>
      </c>
      <c r="W203" s="4">
        <v>23398</v>
      </c>
      <c r="X203" s="4">
        <v>22583</v>
      </c>
      <c r="Y203" s="4">
        <v>22885</v>
      </c>
      <c r="Z203" s="4">
        <v>22442</v>
      </c>
      <c r="AA203" s="4">
        <v>22694</v>
      </c>
      <c r="AB203" s="4">
        <v>22147</v>
      </c>
      <c r="AC203" s="4">
        <v>23116</v>
      </c>
      <c r="AD203" s="4">
        <v>23240</v>
      </c>
      <c r="AE203" s="4">
        <v>24116</v>
      </c>
      <c r="AF203" s="4">
        <v>24980</v>
      </c>
      <c r="AG203" s="4">
        <v>25478</v>
      </c>
      <c r="AH203" s="54">
        <v>25371</v>
      </c>
      <c r="AI203" s="54">
        <v>26602</v>
      </c>
      <c r="AJ203" s="62">
        <v>27174</v>
      </c>
      <c r="AK203" s="24">
        <f t="shared" si="57"/>
        <v>30210.962239416745</v>
      </c>
      <c r="AL203" s="24">
        <f t="shared" si="57"/>
        <v>32164.210628193854</v>
      </c>
      <c r="AM203" s="24">
        <f t="shared" si="57"/>
        <v>34533.7747125171</v>
      </c>
      <c r="AN203" s="24">
        <f t="shared" si="57"/>
        <v>36040.16087759168</v>
      </c>
      <c r="AO203" s="24">
        <f t="shared" si="56"/>
        <v>37204.01792157915</v>
      </c>
      <c r="AP203" s="24">
        <f t="shared" si="56"/>
        <v>36162.57650193168</v>
      </c>
      <c r="AQ203" s="24">
        <f t="shared" si="56"/>
        <v>33921.53732845878</v>
      </c>
      <c r="AR203" s="24">
        <f t="shared" si="56"/>
        <v>32386.52310149302</v>
      </c>
      <c r="AS203" s="24">
        <f t="shared" si="56"/>
        <v>32490.20597496927</v>
      </c>
      <c r="AT203" s="24">
        <f t="shared" si="56"/>
        <v>31104.640118090287</v>
      </c>
      <c r="AU203" s="24">
        <f t="shared" si="55"/>
        <v>31734.008492757912</v>
      </c>
      <c r="AV203" s="24">
        <f t="shared" si="54"/>
        <v>32226.436125324704</v>
      </c>
      <c r="AW203" s="24">
        <f t="shared" si="54"/>
        <v>31740.2500749387</v>
      </c>
      <c r="AX203" s="24">
        <f t="shared" si="54"/>
        <v>31988.338399921846</v>
      </c>
      <c r="AY203" s="24">
        <f t="shared" si="54"/>
        <v>32498.00307959033</v>
      </c>
      <c r="AZ203" s="24">
        <f t="shared" si="54"/>
        <v>32166.519995544924</v>
      </c>
      <c r="BA203" s="24">
        <f t="shared" si="54"/>
        <v>32289.363073401095</v>
      </c>
      <c r="BB203" s="24">
        <f t="shared" si="54"/>
        <v>32192.83296465258</v>
      </c>
      <c r="BC203" s="24">
        <f aca="true" t="shared" si="61" ref="BC203:BN205">BB202*$BQ203</f>
        <v>33424.010209005435</v>
      </c>
      <c r="BD203" s="24">
        <f t="shared" si="61"/>
        <v>33450.12479643168</v>
      </c>
      <c r="BE203" s="24">
        <f t="shared" si="61"/>
        <v>34281.85078243537</v>
      </c>
      <c r="BF203" s="24">
        <f t="shared" si="61"/>
        <v>36309.908945821975</v>
      </c>
      <c r="BG203" s="24">
        <f t="shared" si="61"/>
        <v>36851.21805013638</v>
      </c>
      <c r="BH203" s="24">
        <f t="shared" si="61"/>
        <v>37974.34047317848</v>
      </c>
      <c r="BI203" s="24">
        <f t="shared" si="61"/>
        <v>39132.576816421606</v>
      </c>
      <c r="BJ203" s="24">
        <f t="shared" si="61"/>
        <v>36590.08755600475</v>
      </c>
      <c r="BK203" s="24">
        <f t="shared" si="61"/>
        <v>34015.46143578797</v>
      </c>
      <c r="BL203" s="24">
        <f t="shared" si="61"/>
        <v>33055.037066084275</v>
      </c>
      <c r="BM203" s="24">
        <f t="shared" si="61"/>
        <v>33392.27635185088</v>
      </c>
      <c r="BN203" s="24">
        <f t="shared" si="61"/>
        <v>34725.67964381884</v>
      </c>
      <c r="BO203" s="24"/>
      <c r="BP203" s="4"/>
      <c r="BQ203" s="42">
        <f ca="1" t="shared" si="59"/>
        <v>0.9869960547360824</v>
      </c>
      <c r="BR203" s="4"/>
      <c r="BS203" s="2">
        <v>68</v>
      </c>
      <c r="BT203" s="25">
        <f ca="1" t="shared" si="58"/>
        <v>27174</v>
      </c>
      <c r="BU203" s="2"/>
    </row>
    <row r="204" spans="3:73" ht="12.75">
      <c r="C204" s="1" t="s">
        <v>70</v>
      </c>
      <c r="D204" s="3">
        <f t="shared" si="60"/>
        <v>69</v>
      </c>
      <c r="E204" s="4">
        <v>25899</v>
      </c>
      <c r="F204" s="4">
        <v>25353</v>
      </c>
      <c r="G204" s="4">
        <v>25266</v>
      </c>
      <c r="H204" s="4">
        <v>25693</v>
      </c>
      <c r="I204" s="4">
        <v>25517</v>
      </c>
      <c r="J204" s="4">
        <v>25492</v>
      </c>
      <c r="K204" s="4">
        <v>23839</v>
      </c>
      <c r="L204" s="4">
        <v>24067</v>
      </c>
      <c r="M204" s="4">
        <v>24069</v>
      </c>
      <c r="N204" s="4">
        <v>24398</v>
      </c>
      <c r="O204" s="4">
        <v>23385</v>
      </c>
      <c r="P204" s="4">
        <v>27222</v>
      </c>
      <c r="Q204" s="4">
        <v>26354</v>
      </c>
      <c r="R204" s="4">
        <v>24308</v>
      </c>
      <c r="S204" s="4">
        <v>24973</v>
      </c>
      <c r="T204" s="4">
        <v>24674</v>
      </c>
      <c r="U204" s="4">
        <v>24046</v>
      </c>
      <c r="V204" s="4">
        <v>23587</v>
      </c>
      <c r="W204" s="4">
        <v>22729</v>
      </c>
      <c r="X204" s="4">
        <v>22904</v>
      </c>
      <c r="Y204" s="4">
        <v>22140</v>
      </c>
      <c r="Z204" s="4">
        <v>22408</v>
      </c>
      <c r="AA204" s="4">
        <v>22010</v>
      </c>
      <c r="AB204" s="4">
        <v>22250</v>
      </c>
      <c r="AC204" s="4">
        <v>21758</v>
      </c>
      <c r="AD204" s="4">
        <v>22656</v>
      </c>
      <c r="AE204" s="4">
        <v>22876</v>
      </c>
      <c r="AF204" s="4">
        <v>23718</v>
      </c>
      <c r="AG204" s="4">
        <v>24580</v>
      </c>
      <c r="AH204" s="54">
        <v>25086</v>
      </c>
      <c r="AI204" s="54">
        <v>25004</v>
      </c>
      <c r="AJ204" s="62">
        <v>26227</v>
      </c>
      <c r="AK204" s="24">
        <f t="shared" si="57"/>
        <v>26775.920447528082</v>
      </c>
      <c r="AL204" s="24">
        <f t="shared" si="57"/>
        <v>29768.393374766234</v>
      </c>
      <c r="AM204" s="24">
        <f t="shared" si="57"/>
        <v>31693.028079710602</v>
      </c>
      <c r="AN204" s="24">
        <f t="shared" si="57"/>
        <v>34027.87975473669</v>
      </c>
      <c r="AO204" s="24">
        <f aca="true" t="shared" si="62" ref="AO204:AT213">AN203*$BQ204</f>
        <v>35512.1984461069</v>
      </c>
      <c r="AP204" s="24">
        <f t="shared" si="62"/>
        <v>36659.00582161671</v>
      </c>
      <c r="AQ204" s="24">
        <f t="shared" si="62"/>
        <v>35632.82076960959</v>
      </c>
      <c r="AR204" s="24">
        <f t="shared" si="62"/>
        <v>33424.61120794386</v>
      </c>
      <c r="AS204" s="24">
        <f t="shared" si="62"/>
        <v>31912.083835195688</v>
      </c>
      <c r="AT204" s="24">
        <f t="shared" si="62"/>
        <v>32014.24782915945</v>
      </c>
      <c r="AU204" s="24">
        <f t="shared" si="55"/>
        <v>30648.97951538147</v>
      </c>
      <c r="AV204" s="24">
        <f aca="true" t="shared" si="63" ref="AV204:BB205">AU203*$BQ204</f>
        <v>31269.128096094297</v>
      </c>
      <c r="AW204" s="24">
        <f t="shared" si="63"/>
        <v>31754.342018070194</v>
      </c>
      <c r="AX204" s="24">
        <f t="shared" si="63"/>
        <v>31275.278243586</v>
      </c>
      <c r="AY204" s="24">
        <f t="shared" si="63"/>
        <v>31519.732253069666</v>
      </c>
      <c r="AZ204" s="24">
        <f t="shared" si="63"/>
        <v>32021.930711806628</v>
      </c>
      <c r="BA204" s="24">
        <f t="shared" si="63"/>
        <v>31695.303616491216</v>
      </c>
      <c r="BB204" s="24">
        <f t="shared" si="63"/>
        <v>31816.34713162356</v>
      </c>
      <c r="BC204" s="24">
        <f t="shared" si="61"/>
        <v>31721.231119529595</v>
      </c>
      <c r="BD204" s="24">
        <f t="shared" si="61"/>
        <v>32934.372502896</v>
      </c>
      <c r="BE204" s="24">
        <f t="shared" si="61"/>
        <v>32960.1045304019</v>
      </c>
      <c r="BF204" s="24">
        <f t="shared" si="61"/>
        <v>33779.64632901001</v>
      </c>
      <c r="BG204" s="24">
        <f t="shared" si="61"/>
        <v>35777.994899180005</v>
      </c>
      <c r="BH204" s="24">
        <f t="shared" si="61"/>
        <v>36311.37421450514</v>
      </c>
      <c r="BI204" s="24">
        <f t="shared" si="61"/>
        <v>37418.043701964125</v>
      </c>
      <c r="BJ204" s="24">
        <f t="shared" si="61"/>
        <v>38559.31271595226</v>
      </c>
      <c r="BK204" s="24">
        <f t="shared" si="61"/>
        <v>36054.06909426917</v>
      </c>
      <c r="BL204" s="24">
        <f t="shared" si="61"/>
        <v>33517.15939466468</v>
      </c>
      <c r="BM204" s="24">
        <f t="shared" si="61"/>
        <v>32570.804551099016</v>
      </c>
      <c r="BN204" s="24">
        <f t="shared" si="61"/>
        <v>32903.10352392112</v>
      </c>
      <c r="BO204" s="24"/>
      <c r="BP204" s="4"/>
      <c r="BQ204" s="42">
        <f ca="1" t="shared" si="59"/>
        <v>0.9853507193467316</v>
      </c>
      <c r="BR204" s="4"/>
      <c r="BS204" s="2">
        <v>69</v>
      </c>
      <c r="BT204" s="25">
        <f ca="1" t="shared" si="58"/>
        <v>26227</v>
      </c>
      <c r="BU204" s="2"/>
    </row>
    <row r="205" spans="3:73" ht="12.75">
      <c r="C205" s="1" t="s">
        <v>71</v>
      </c>
      <c r="D205" s="3">
        <f t="shared" si="60"/>
        <v>70</v>
      </c>
      <c r="E205" s="4">
        <v>24676</v>
      </c>
      <c r="F205" s="4">
        <v>25350</v>
      </c>
      <c r="G205" s="4">
        <v>24812</v>
      </c>
      <c r="H205" s="4">
        <v>24729</v>
      </c>
      <c r="I205" s="4">
        <v>25168</v>
      </c>
      <c r="J205" s="4">
        <v>24999</v>
      </c>
      <c r="K205" s="4">
        <v>24945</v>
      </c>
      <c r="L205" s="4">
        <v>23329</v>
      </c>
      <c r="M205" s="4">
        <v>23541</v>
      </c>
      <c r="N205" s="4">
        <v>23568</v>
      </c>
      <c r="O205" s="4">
        <v>23908</v>
      </c>
      <c r="P205" s="4">
        <v>22889</v>
      </c>
      <c r="Q205" s="4">
        <v>26651</v>
      </c>
      <c r="R205" s="4">
        <v>25787</v>
      </c>
      <c r="S205" s="4">
        <v>23809</v>
      </c>
      <c r="T205" s="4">
        <v>24445</v>
      </c>
      <c r="U205" s="4">
        <v>24114</v>
      </c>
      <c r="V205" s="4">
        <v>23474</v>
      </c>
      <c r="W205" s="4">
        <v>23043</v>
      </c>
      <c r="X205" s="4">
        <v>22253</v>
      </c>
      <c r="Y205" s="4">
        <v>22385</v>
      </c>
      <c r="Z205" s="4">
        <v>21659</v>
      </c>
      <c r="AA205" s="4">
        <v>21948</v>
      </c>
      <c r="AB205" s="4">
        <v>21549</v>
      </c>
      <c r="AC205" s="4">
        <v>21800</v>
      </c>
      <c r="AD205" s="4">
        <v>21340</v>
      </c>
      <c r="AE205" s="4">
        <v>22187</v>
      </c>
      <c r="AF205" s="4">
        <v>22463</v>
      </c>
      <c r="AG205" s="4">
        <v>23273</v>
      </c>
      <c r="AH205" s="54">
        <v>24185</v>
      </c>
      <c r="AI205" s="54">
        <v>24679</v>
      </c>
      <c r="AJ205" s="62">
        <v>24602</v>
      </c>
      <c r="AK205" s="24">
        <f t="shared" si="57"/>
        <v>25804.119418941475</v>
      </c>
      <c r="AL205" s="24">
        <f t="shared" si="57"/>
        <v>26344.18914782825</v>
      </c>
      <c r="AM205" s="24">
        <f t="shared" si="57"/>
        <v>29288.411848571857</v>
      </c>
      <c r="AN205" s="24">
        <f t="shared" si="57"/>
        <v>31182.014005289122</v>
      </c>
      <c r="AO205" s="24">
        <f t="shared" si="62"/>
        <v>33479.21884945311</v>
      </c>
      <c r="AP205" s="24">
        <f t="shared" si="62"/>
        <v>34939.60458811493</v>
      </c>
      <c r="AQ205" s="24">
        <f t="shared" si="62"/>
        <v>36067.920997470865</v>
      </c>
      <c r="AR205" s="24">
        <f t="shared" si="62"/>
        <v>35058.28201367842</v>
      </c>
      <c r="AS205" s="24">
        <f t="shared" si="62"/>
        <v>32885.67732266264</v>
      </c>
      <c r="AT205" s="24">
        <f t="shared" si="62"/>
        <v>31397.53773556493</v>
      </c>
      <c r="AU205" s="24">
        <f t="shared" si="55"/>
        <v>31498.05445118459</v>
      </c>
      <c r="AV205" s="24">
        <f t="shared" si="63"/>
        <v>30154.79953801786</v>
      </c>
      <c r="AW205" s="24">
        <f t="shared" si="63"/>
        <v>30764.948927357127</v>
      </c>
      <c r="AX205" s="24">
        <f t="shared" si="63"/>
        <v>31242.33932604546</v>
      </c>
      <c r="AY205" s="24">
        <f t="shared" si="63"/>
        <v>30770.99991070711</v>
      </c>
      <c r="AZ205" s="24">
        <f t="shared" si="63"/>
        <v>31011.512376988252</v>
      </c>
      <c r="BA205" s="24">
        <f t="shared" si="63"/>
        <v>31505.613456076862</v>
      </c>
      <c r="BB205" s="24">
        <f t="shared" si="63"/>
        <v>31184.252851624165</v>
      </c>
      <c r="BC205" s="24">
        <f t="shared" si="61"/>
        <v>31303.344677580753</v>
      </c>
      <c r="BD205" s="24">
        <f t="shared" si="61"/>
        <v>31209.762303129763</v>
      </c>
      <c r="BE205" s="24">
        <f t="shared" si="61"/>
        <v>32403.343159821212</v>
      </c>
      <c r="BF205" s="24">
        <f t="shared" si="61"/>
        <v>32428.660287615225</v>
      </c>
      <c r="BG205" s="24">
        <f t="shared" si="61"/>
        <v>33234.98790572243</v>
      </c>
      <c r="BH205" s="24">
        <f t="shared" si="61"/>
        <v>35201.11537532771</v>
      </c>
      <c r="BI205" s="24">
        <f t="shared" si="61"/>
        <v>35725.89455511354</v>
      </c>
      <c r="BJ205" s="24">
        <f t="shared" si="61"/>
        <v>36814.72025426672</v>
      </c>
      <c r="BK205" s="24">
        <f t="shared" si="61"/>
        <v>37937.587601888925</v>
      </c>
      <c r="BL205" s="24">
        <f t="shared" si="61"/>
        <v>35472.738187642084</v>
      </c>
      <c r="BM205" s="24">
        <f t="shared" si="61"/>
        <v>32976.73327500757</v>
      </c>
      <c r="BN205" s="24">
        <f t="shared" si="61"/>
        <v>32045.637328232795</v>
      </c>
      <c r="BO205" s="24"/>
      <c r="BP205" s="4"/>
      <c r="BQ205" s="42">
        <f ca="1" t="shared" si="59"/>
        <v>0.983876136002649</v>
      </c>
      <c r="BR205" s="4"/>
      <c r="BS205" s="2">
        <v>70</v>
      </c>
      <c r="BT205" s="25">
        <f ca="1" t="shared" si="58"/>
        <v>24602</v>
      </c>
      <c r="BU205" s="2"/>
    </row>
    <row r="206" spans="3:73" ht="12.75">
      <c r="C206" s="1" t="s">
        <v>72</v>
      </c>
      <c r="D206" s="3">
        <f t="shared" si="60"/>
        <v>71</v>
      </c>
      <c r="E206" s="4">
        <v>23247</v>
      </c>
      <c r="F206" s="4">
        <v>24069</v>
      </c>
      <c r="G206" s="4">
        <v>24762</v>
      </c>
      <c r="H206" s="4">
        <v>24265</v>
      </c>
      <c r="I206" s="4">
        <v>24144</v>
      </c>
      <c r="J206" s="4">
        <v>24543</v>
      </c>
      <c r="K206" s="4">
        <v>24438</v>
      </c>
      <c r="L206" s="4">
        <v>24359</v>
      </c>
      <c r="M206" s="4">
        <v>22800</v>
      </c>
      <c r="N206" s="4">
        <v>22999</v>
      </c>
      <c r="O206" s="4">
        <v>23001</v>
      </c>
      <c r="P206" s="4">
        <v>23337</v>
      </c>
      <c r="Q206" s="4">
        <v>22367</v>
      </c>
      <c r="R206" s="4">
        <v>26003</v>
      </c>
      <c r="S206" s="4">
        <v>25174</v>
      </c>
      <c r="T206" s="4">
        <v>23228</v>
      </c>
      <c r="U206" s="4">
        <v>23869</v>
      </c>
      <c r="V206" s="4">
        <v>23531</v>
      </c>
      <c r="W206" s="4">
        <v>22913</v>
      </c>
      <c r="X206" s="4">
        <v>22478</v>
      </c>
      <c r="Y206" s="4">
        <v>21687</v>
      </c>
      <c r="Z206" s="4">
        <v>21856</v>
      </c>
      <c r="AA206" s="4">
        <v>21104</v>
      </c>
      <c r="AB206" s="4">
        <v>21466</v>
      </c>
      <c r="AC206" s="4">
        <v>21040</v>
      </c>
      <c r="AD206" s="4">
        <v>21304</v>
      </c>
      <c r="AE206" s="4">
        <v>20879</v>
      </c>
      <c r="AF206" s="4">
        <v>21740</v>
      </c>
      <c r="AG206" s="4">
        <v>22023</v>
      </c>
      <c r="AH206" s="54">
        <v>22785</v>
      </c>
      <c r="AI206" s="54">
        <v>23775</v>
      </c>
      <c r="AJ206" s="62">
        <v>24284</v>
      </c>
      <c r="AK206" s="24">
        <f t="shared" si="57"/>
        <v>24159.765341447343</v>
      </c>
      <c r="AL206" s="24">
        <f t="shared" si="57"/>
        <v>25340.275993996853</v>
      </c>
      <c r="AM206" s="24">
        <f t="shared" si="57"/>
        <v>25870.637668573047</v>
      </c>
      <c r="AN206" s="24">
        <f t="shared" si="57"/>
        <v>28761.936325711813</v>
      </c>
      <c r="AO206" s="24">
        <f t="shared" si="62"/>
        <v>30621.499928522466</v>
      </c>
      <c r="AP206" s="24">
        <f t="shared" si="62"/>
        <v>32877.411235580345</v>
      </c>
      <c r="AQ206" s="24">
        <f t="shared" si="62"/>
        <v>34311.5457268439</v>
      </c>
      <c r="AR206" s="24">
        <f t="shared" si="62"/>
        <v>35419.58002002916</v>
      </c>
      <c r="AS206" s="24">
        <f t="shared" si="62"/>
        <v>34428.08985955429</v>
      </c>
      <c r="AT206" s="24">
        <f t="shared" si="62"/>
        <v>32294.538948462956</v>
      </c>
      <c r="AU206" s="24">
        <f aca="true" t="shared" si="64" ref="AU206:BN219">AT205*$BQ206</f>
        <v>30833.149499653955</v>
      </c>
      <c r="AV206" s="24">
        <f t="shared" si="64"/>
        <v>30931.85937130114</v>
      </c>
      <c r="AW206" s="24">
        <f t="shared" si="64"/>
        <v>29612.750213677595</v>
      </c>
      <c r="AX206" s="24">
        <f t="shared" si="64"/>
        <v>30211.931827760356</v>
      </c>
      <c r="AY206" s="24">
        <f t="shared" si="64"/>
        <v>30680.74086802416</v>
      </c>
      <c r="AZ206" s="24">
        <f t="shared" si="64"/>
        <v>30217.874041312934</v>
      </c>
      <c r="BA206" s="24">
        <f t="shared" si="64"/>
        <v>30454.06316199602</v>
      </c>
      <c r="BB206" s="24">
        <f t="shared" si="64"/>
        <v>30939.282498868495</v>
      </c>
      <c r="BC206" s="24">
        <f t="shared" si="64"/>
        <v>30623.698530347123</v>
      </c>
      <c r="BD206" s="24">
        <f t="shared" si="64"/>
        <v>30740.649614372636</v>
      </c>
      <c r="BE206" s="24">
        <f t="shared" si="64"/>
        <v>30648.74943524771</v>
      </c>
      <c r="BF206" s="24">
        <f t="shared" si="64"/>
        <v>31820.875010961438</v>
      </c>
      <c r="BG206" s="24">
        <f t="shared" si="64"/>
        <v>31845.737049276322</v>
      </c>
      <c r="BH206" s="24">
        <f t="shared" si="64"/>
        <v>32637.570479151873</v>
      </c>
      <c r="BI206" s="24">
        <f t="shared" si="64"/>
        <v>34568.35571193934</v>
      </c>
      <c r="BJ206" s="24">
        <f t="shared" si="64"/>
        <v>35083.701693554765</v>
      </c>
      <c r="BK206" s="24">
        <f t="shared" si="64"/>
        <v>36152.9551440579</v>
      </c>
      <c r="BL206" s="24">
        <f t="shared" si="64"/>
        <v>37255.63832543039</v>
      </c>
      <c r="BM206" s="24">
        <f t="shared" si="64"/>
        <v>34835.095952850614</v>
      </c>
      <c r="BN206" s="24">
        <f t="shared" si="64"/>
        <v>32383.958119326933</v>
      </c>
      <c r="BO206" s="24"/>
      <c r="BP206" s="4"/>
      <c r="BQ206" s="42">
        <f ca="1" t="shared" si="59"/>
        <v>0.9820244427870637</v>
      </c>
      <c r="BR206" s="4"/>
      <c r="BS206" s="2">
        <v>71</v>
      </c>
      <c r="BT206" s="25">
        <f ca="1" t="shared" si="58"/>
        <v>24284</v>
      </c>
      <c r="BU206" s="2"/>
    </row>
    <row r="207" spans="3:73" ht="12.75">
      <c r="C207" s="1" t="s">
        <v>73</v>
      </c>
      <c r="D207" s="3">
        <f t="shared" si="60"/>
        <v>72</v>
      </c>
      <c r="E207" s="4">
        <v>22290</v>
      </c>
      <c r="F207" s="4">
        <v>22612</v>
      </c>
      <c r="G207" s="4">
        <v>23428</v>
      </c>
      <c r="H207" s="4">
        <v>24139</v>
      </c>
      <c r="I207" s="4">
        <v>23660</v>
      </c>
      <c r="J207" s="4">
        <v>23545</v>
      </c>
      <c r="K207" s="4">
        <v>23914</v>
      </c>
      <c r="L207" s="4">
        <v>23825</v>
      </c>
      <c r="M207" s="4">
        <v>23726</v>
      </c>
      <c r="N207" s="4">
        <v>22223</v>
      </c>
      <c r="O207" s="4">
        <v>22458</v>
      </c>
      <c r="P207" s="4">
        <v>22409</v>
      </c>
      <c r="Q207" s="4">
        <v>22731</v>
      </c>
      <c r="R207" s="4">
        <v>21764</v>
      </c>
      <c r="S207" s="4">
        <v>25304</v>
      </c>
      <c r="T207" s="4">
        <v>24476</v>
      </c>
      <c r="U207" s="4">
        <v>22593</v>
      </c>
      <c r="V207" s="4">
        <v>23237</v>
      </c>
      <c r="W207" s="4">
        <v>22905</v>
      </c>
      <c r="X207" s="4">
        <v>22305</v>
      </c>
      <c r="Y207" s="4">
        <v>21861</v>
      </c>
      <c r="Z207" s="4">
        <v>21144</v>
      </c>
      <c r="AA207" s="4">
        <v>21301</v>
      </c>
      <c r="AB207" s="4">
        <v>20584</v>
      </c>
      <c r="AC207" s="4">
        <v>20920</v>
      </c>
      <c r="AD207" s="4">
        <v>20530</v>
      </c>
      <c r="AE207" s="4">
        <v>20804</v>
      </c>
      <c r="AF207" s="4">
        <v>20414</v>
      </c>
      <c r="AG207" s="4">
        <v>21281</v>
      </c>
      <c r="AH207" s="54">
        <v>21551</v>
      </c>
      <c r="AI207" s="54">
        <v>22323</v>
      </c>
      <c r="AJ207" s="62">
        <v>23330</v>
      </c>
      <c r="AK207" s="24">
        <f t="shared" si="57"/>
        <v>23794.873479734026</v>
      </c>
      <c r="AL207" s="24">
        <f t="shared" si="57"/>
        <v>23673.14114642574</v>
      </c>
      <c r="AM207" s="24">
        <f t="shared" si="57"/>
        <v>24829.87404129042</v>
      </c>
      <c r="AN207" s="24">
        <f t="shared" si="57"/>
        <v>25349.553210498143</v>
      </c>
      <c r="AO207" s="24">
        <f t="shared" si="62"/>
        <v>28182.61554531703</v>
      </c>
      <c r="AP207" s="24">
        <f t="shared" si="62"/>
        <v>30004.723956468315</v>
      </c>
      <c r="AQ207" s="24">
        <f t="shared" si="62"/>
        <v>32215.196865912545</v>
      </c>
      <c r="AR207" s="24">
        <f t="shared" si="62"/>
        <v>33620.44512701199</v>
      </c>
      <c r="AS207" s="24">
        <f t="shared" si="62"/>
        <v>34706.1614759475</v>
      </c>
      <c r="AT207" s="24">
        <f t="shared" si="62"/>
        <v>33734.641836477036</v>
      </c>
      <c r="AU207" s="24">
        <f aca="true" t="shared" si="65" ref="AU207:AU221">AT206*$BQ207</f>
        <v>31644.06474901247</v>
      </c>
      <c r="AV207" s="24">
        <f t="shared" si="64"/>
        <v>30212.110497693557</v>
      </c>
      <c r="AW207" s="24">
        <f t="shared" si="64"/>
        <v>30308.83216245412</v>
      </c>
      <c r="AX207" s="24">
        <f t="shared" si="64"/>
        <v>29016.29240328715</v>
      </c>
      <c r="AY207" s="24">
        <f t="shared" si="64"/>
        <v>29603.40534590295</v>
      </c>
      <c r="AZ207" s="24">
        <f t="shared" si="64"/>
        <v>30062.771669376543</v>
      </c>
      <c r="BA207" s="24">
        <f t="shared" si="64"/>
        <v>29609.2278718325</v>
      </c>
      <c r="BB207" s="24">
        <f t="shared" si="64"/>
        <v>29840.659688829022</v>
      </c>
      <c r="BC207" s="24">
        <f t="shared" si="64"/>
        <v>30316.1057739386</v>
      </c>
      <c r="BD207" s="24">
        <f t="shared" si="64"/>
        <v>30006.87827421869</v>
      </c>
      <c r="BE207" s="24">
        <f t="shared" si="64"/>
        <v>30121.47373821576</v>
      </c>
      <c r="BF207" s="24">
        <f t="shared" si="64"/>
        <v>30031.424605657594</v>
      </c>
      <c r="BG207" s="24">
        <f t="shared" si="64"/>
        <v>31179.941315279917</v>
      </c>
      <c r="BH207" s="24">
        <f t="shared" si="64"/>
        <v>31204.302584269826</v>
      </c>
      <c r="BI207" s="24">
        <f t="shared" si="64"/>
        <v>31980.18696414598</v>
      </c>
      <c r="BJ207" s="24">
        <f t="shared" si="64"/>
        <v>33872.08246450492</v>
      </c>
      <c r="BK207" s="24">
        <f t="shared" si="64"/>
        <v>34377.04838572171</v>
      </c>
      <c r="BL207" s="24">
        <f t="shared" si="64"/>
        <v>35424.765012821495</v>
      </c>
      <c r="BM207" s="24">
        <f t="shared" si="64"/>
        <v>36505.238031640016</v>
      </c>
      <c r="BN207" s="24">
        <f t="shared" si="64"/>
        <v>34133.45004334027</v>
      </c>
      <c r="BO207" s="24"/>
      <c r="BP207" s="4"/>
      <c r="BQ207" s="42">
        <f ca="1" t="shared" si="59"/>
        <v>0.9798580744413616</v>
      </c>
      <c r="BR207" s="4"/>
      <c r="BS207" s="2">
        <v>72</v>
      </c>
      <c r="BT207" s="25">
        <f ca="1" t="shared" si="58"/>
        <v>23330</v>
      </c>
      <c r="BU207" s="2"/>
    </row>
    <row r="208" spans="3:73" ht="12.75">
      <c r="C208" s="1" t="s">
        <v>74</v>
      </c>
      <c r="D208" s="3">
        <f t="shared" si="60"/>
        <v>73</v>
      </c>
      <c r="E208" s="4">
        <v>21179</v>
      </c>
      <c r="F208" s="4">
        <v>21617</v>
      </c>
      <c r="G208" s="4">
        <v>21953</v>
      </c>
      <c r="H208" s="4">
        <v>22757</v>
      </c>
      <c r="I208" s="4">
        <v>23487</v>
      </c>
      <c r="J208" s="4">
        <v>23005</v>
      </c>
      <c r="K208" s="4">
        <v>22900</v>
      </c>
      <c r="L208" s="4">
        <v>23214</v>
      </c>
      <c r="M208" s="4">
        <v>23186</v>
      </c>
      <c r="N208" s="4">
        <v>23062</v>
      </c>
      <c r="O208" s="4">
        <v>21610</v>
      </c>
      <c r="P208" s="4">
        <v>21826</v>
      </c>
      <c r="Q208" s="4">
        <v>21749</v>
      </c>
      <c r="R208" s="4">
        <v>22116</v>
      </c>
      <c r="S208" s="4">
        <v>21135</v>
      </c>
      <c r="T208" s="4">
        <v>24539</v>
      </c>
      <c r="U208" s="4">
        <v>23778</v>
      </c>
      <c r="V208" s="4">
        <v>21953</v>
      </c>
      <c r="W208" s="4">
        <v>22560</v>
      </c>
      <c r="X208" s="4">
        <v>22259</v>
      </c>
      <c r="Y208" s="4">
        <v>21718</v>
      </c>
      <c r="Z208" s="4">
        <v>21227</v>
      </c>
      <c r="AA208" s="4">
        <v>20548</v>
      </c>
      <c r="AB208" s="4">
        <v>20712</v>
      </c>
      <c r="AC208" s="4">
        <v>19987</v>
      </c>
      <c r="AD208" s="4">
        <v>20308</v>
      </c>
      <c r="AE208" s="4">
        <v>19986</v>
      </c>
      <c r="AF208" s="4">
        <v>20287</v>
      </c>
      <c r="AG208" s="4">
        <v>19925</v>
      </c>
      <c r="AH208" s="54">
        <v>20746</v>
      </c>
      <c r="AI208" s="54">
        <v>21059</v>
      </c>
      <c r="AJ208" s="62">
        <v>21837</v>
      </c>
      <c r="AK208" s="24">
        <f aca="true" t="shared" si="66" ref="AJ208:AN217">AJ207*$BQ208</f>
        <v>22787.650363956982</v>
      </c>
      <c r="AL208" s="24">
        <f t="shared" si="66"/>
        <v>23241.716987174084</v>
      </c>
      <c r="AM208" s="24">
        <f t="shared" si="66"/>
        <v>23122.814550422354</v>
      </c>
      <c r="AN208" s="24">
        <f t="shared" si="66"/>
        <v>24252.65701817478</v>
      </c>
      <c r="AO208" s="24">
        <f t="shared" si="62"/>
        <v>24760.255269753747</v>
      </c>
      <c r="AP208" s="24">
        <f t="shared" si="62"/>
        <v>27527.457753472067</v>
      </c>
      <c r="AQ208" s="24">
        <f t="shared" si="62"/>
        <v>29307.20783484972</v>
      </c>
      <c r="AR208" s="24">
        <f t="shared" si="62"/>
        <v>31466.294152870032</v>
      </c>
      <c r="AS208" s="24">
        <f t="shared" si="62"/>
        <v>32838.874780752274</v>
      </c>
      <c r="AT208" s="24">
        <f t="shared" si="62"/>
        <v>33899.35161547041</v>
      </c>
      <c r="AU208" s="24">
        <f t="shared" si="65"/>
        <v>32950.416773379955</v>
      </c>
      <c r="AV208" s="24">
        <f t="shared" si="64"/>
        <v>30908.439073935373</v>
      </c>
      <c r="AW208" s="24">
        <f t="shared" si="64"/>
        <v>29509.773286698462</v>
      </c>
      <c r="AX208" s="24">
        <f t="shared" si="64"/>
        <v>29604.246474833206</v>
      </c>
      <c r="AY208" s="24">
        <f t="shared" si="64"/>
        <v>28341.754228223257</v>
      </c>
      <c r="AZ208" s="24">
        <f t="shared" si="64"/>
        <v>28915.21862858686</v>
      </c>
      <c r="BA208" s="24">
        <f t="shared" si="64"/>
        <v>29363.906119726704</v>
      </c>
      <c r="BB208" s="24">
        <f t="shared" si="64"/>
        <v>28920.905798973385</v>
      </c>
      <c r="BC208" s="24">
        <f t="shared" si="64"/>
        <v>29146.957549029623</v>
      </c>
      <c r="BD208" s="24">
        <f t="shared" si="64"/>
        <v>29611.350997567522</v>
      </c>
      <c r="BE208" s="24">
        <f t="shared" si="64"/>
        <v>29309.312071440734</v>
      </c>
      <c r="BF208" s="24">
        <f t="shared" si="64"/>
        <v>29421.24354880296</v>
      </c>
      <c r="BG208" s="24">
        <f t="shared" si="64"/>
        <v>29333.287777336474</v>
      </c>
      <c r="BH208" s="24">
        <f t="shared" si="64"/>
        <v>30455.105060492744</v>
      </c>
      <c r="BI208" s="24">
        <f t="shared" si="64"/>
        <v>30478.900006063443</v>
      </c>
      <c r="BJ208" s="24">
        <f t="shared" si="64"/>
        <v>31236.747497339627</v>
      </c>
      <c r="BK208" s="24">
        <f t="shared" si="64"/>
        <v>33084.662336059</v>
      </c>
      <c r="BL208" s="24">
        <f t="shared" si="64"/>
        <v>33577.88937671059</v>
      </c>
      <c r="BM208" s="24">
        <f t="shared" si="64"/>
        <v>34601.249864445446</v>
      </c>
      <c r="BN208" s="24">
        <f t="shared" si="64"/>
        <v>35656.60526009592</v>
      </c>
      <c r="BO208" s="24"/>
      <c r="BP208" s="4"/>
      <c r="BQ208" s="42">
        <f ca="1" t="shared" si="59"/>
        <v>0.9767531231871831</v>
      </c>
      <c r="BR208" s="4"/>
      <c r="BS208" s="2">
        <v>73</v>
      </c>
      <c r="BT208" s="25">
        <f ca="1" t="shared" si="58"/>
        <v>21837</v>
      </c>
      <c r="BU208" s="2"/>
    </row>
    <row r="209" spans="3:73" ht="12.75">
      <c r="C209" s="1" t="s">
        <v>75</v>
      </c>
      <c r="D209" s="3">
        <f t="shared" si="60"/>
        <v>74</v>
      </c>
      <c r="E209" s="4">
        <v>20341</v>
      </c>
      <c r="F209" s="4">
        <v>20495</v>
      </c>
      <c r="G209" s="4">
        <v>20932</v>
      </c>
      <c r="H209" s="4">
        <v>21248</v>
      </c>
      <c r="I209" s="4">
        <v>22064</v>
      </c>
      <c r="J209" s="4">
        <v>22754</v>
      </c>
      <c r="K209" s="4">
        <v>22302</v>
      </c>
      <c r="L209" s="4">
        <v>22167</v>
      </c>
      <c r="M209" s="4">
        <v>22538</v>
      </c>
      <c r="N209" s="4">
        <v>22508</v>
      </c>
      <c r="O209" s="4">
        <v>22361</v>
      </c>
      <c r="P209" s="4">
        <v>21002</v>
      </c>
      <c r="Q209" s="4">
        <v>21158</v>
      </c>
      <c r="R209" s="4">
        <v>21069</v>
      </c>
      <c r="S209" s="4">
        <v>21431</v>
      </c>
      <c r="T209" s="4">
        <v>20446</v>
      </c>
      <c r="U209" s="4">
        <v>23792</v>
      </c>
      <c r="V209" s="4">
        <v>23008</v>
      </c>
      <c r="W209" s="4">
        <v>21315</v>
      </c>
      <c r="X209" s="4">
        <v>21838</v>
      </c>
      <c r="Y209" s="4">
        <v>21542</v>
      </c>
      <c r="Z209" s="4">
        <v>21083</v>
      </c>
      <c r="AA209" s="4">
        <v>20568</v>
      </c>
      <c r="AB209" s="4">
        <v>19937</v>
      </c>
      <c r="AC209" s="4">
        <v>20083</v>
      </c>
      <c r="AD209" s="4">
        <v>19400</v>
      </c>
      <c r="AE209" s="4">
        <v>19712</v>
      </c>
      <c r="AF209" s="4">
        <v>19433</v>
      </c>
      <c r="AG209" s="4">
        <v>19714</v>
      </c>
      <c r="AH209" s="54">
        <v>19430</v>
      </c>
      <c r="AI209" s="54">
        <v>20229</v>
      </c>
      <c r="AJ209" s="62">
        <v>20535</v>
      </c>
      <c r="AK209" s="24">
        <f t="shared" si="66"/>
        <v>21293.6510271463</v>
      </c>
      <c r="AL209" s="24">
        <f t="shared" si="66"/>
        <v>22220.6472765821</v>
      </c>
      <c r="AM209" s="24">
        <f t="shared" si="66"/>
        <v>22663.415798716997</v>
      </c>
      <c r="AN209" s="24">
        <f t="shared" si="66"/>
        <v>22547.47189641958</v>
      </c>
      <c r="AO209" s="24">
        <f t="shared" si="62"/>
        <v>23649.201585661234</v>
      </c>
      <c r="AP209" s="24">
        <f t="shared" si="62"/>
        <v>24144.169760369852</v>
      </c>
      <c r="AQ209" s="24">
        <f t="shared" si="62"/>
        <v>26842.51861826015</v>
      </c>
      <c r="AR209" s="24">
        <f t="shared" si="62"/>
        <v>28577.984897895218</v>
      </c>
      <c r="AS209" s="24">
        <f t="shared" si="62"/>
        <v>30683.34875709798</v>
      </c>
      <c r="AT209" s="24">
        <f t="shared" si="62"/>
        <v>32021.776787356066</v>
      </c>
      <c r="AU209" s="24">
        <f t="shared" si="65"/>
        <v>33055.86680159157</v>
      </c>
      <c r="AV209" s="24">
        <f t="shared" si="64"/>
        <v>32130.543388349168</v>
      </c>
      <c r="AW209" s="24">
        <f t="shared" si="64"/>
        <v>30139.37424711237</v>
      </c>
      <c r="AX209" s="24">
        <f t="shared" si="64"/>
        <v>28775.510109317267</v>
      </c>
      <c r="AY209" s="24">
        <f t="shared" si="64"/>
        <v>28867.63261238835</v>
      </c>
      <c r="AZ209" s="24">
        <f t="shared" si="64"/>
        <v>27636.553740574902</v>
      </c>
      <c r="BA209" s="24">
        <f t="shared" si="64"/>
        <v>28195.74918032552</v>
      </c>
      <c r="BB209" s="24">
        <f t="shared" si="64"/>
        <v>28633.272414129508</v>
      </c>
      <c r="BC209" s="24">
        <f t="shared" si="64"/>
        <v>28201.294842346066</v>
      </c>
      <c r="BD209" s="24">
        <f t="shared" si="64"/>
        <v>28421.721965108954</v>
      </c>
      <c r="BE209" s="24">
        <f t="shared" si="64"/>
        <v>28874.560360147607</v>
      </c>
      <c r="BF209" s="24">
        <f t="shared" si="64"/>
        <v>28580.036776800178</v>
      </c>
      <c r="BG209" s="24">
        <f t="shared" si="64"/>
        <v>28689.18317135548</v>
      </c>
      <c r="BH209" s="24">
        <f t="shared" si="64"/>
        <v>28603.415918370603</v>
      </c>
      <c r="BI209" s="24">
        <f t="shared" si="64"/>
        <v>29697.32010593075</v>
      </c>
      <c r="BJ209" s="24">
        <f t="shared" si="64"/>
        <v>29720.522984860658</v>
      </c>
      <c r="BK209" s="24">
        <f t="shared" si="64"/>
        <v>30459.513689217183</v>
      </c>
      <c r="BL209" s="24">
        <f t="shared" si="64"/>
        <v>32261.448648395442</v>
      </c>
      <c r="BM209" s="24">
        <f t="shared" si="64"/>
        <v>32742.40319713323</v>
      </c>
      <c r="BN209" s="24">
        <f t="shared" si="64"/>
        <v>33740.30039458692</v>
      </c>
      <c r="BO209" s="24"/>
      <c r="BP209" s="4"/>
      <c r="BQ209" s="42">
        <f ca="1" t="shared" si="59"/>
        <v>0.9751179661650548</v>
      </c>
      <c r="BR209" s="4"/>
      <c r="BS209" s="2">
        <v>74</v>
      </c>
      <c r="BT209" s="25">
        <f ca="1" t="shared" si="58"/>
        <v>20535</v>
      </c>
      <c r="BU209" s="2"/>
    </row>
    <row r="210" spans="3:73" ht="12.75">
      <c r="C210" s="1" t="s">
        <v>76</v>
      </c>
      <c r="D210" s="3">
        <f t="shared" si="60"/>
        <v>75</v>
      </c>
      <c r="E210" s="4">
        <v>19050</v>
      </c>
      <c r="F210" s="4">
        <v>19653</v>
      </c>
      <c r="G210" s="4">
        <v>19783</v>
      </c>
      <c r="H210" s="4">
        <v>20239</v>
      </c>
      <c r="I210" s="4">
        <v>20527</v>
      </c>
      <c r="J210" s="4">
        <v>21323</v>
      </c>
      <c r="K210" s="4">
        <v>21959</v>
      </c>
      <c r="L210" s="4">
        <v>21529</v>
      </c>
      <c r="M210" s="4">
        <v>21425</v>
      </c>
      <c r="N210" s="4">
        <v>21858</v>
      </c>
      <c r="O210" s="4">
        <v>21732</v>
      </c>
      <c r="P210" s="4">
        <v>21644</v>
      </c>
      <c r="Q210" s="4">
        <v>20315</v>
      </c>
      <c r="R210" s="4">
        <v>20476</v>
      </c>
      <c r="S210" s="4">
        <v>20363</v>
      </c>
      <c r="T210" s="4">
        <v>20697</v>
      </c>
      <c r="U210" s="4">
        <v>19752</v>
      </c>
      <c r="V210" s="4">
        <v>22989</v>
      </c>
      <c r="W210" s="4">
        <v>22209</v>
      </c>
      <c r="X210" s="4">
        <v>20619</v>
      </c>
      <c r="Y210" s="4">
        <v>21095</v>
      </c>
      <c r="Z210" s="4">
        <v>20833</v>
      </c>
      <c r="AA210" s="4">
        <v>20389</v>
      </c>
      <c r="AB210" s="4">
        <v>19875</v>
      </c>
      <c r="AC210" s="4">
        <v>19297</v>
      </c>
      <c r="AD210" s="4">
        <v>19434</v>
      </c>
      <c r="AE210" s="4">
        <v>18810</v>
      </c>
      <c r="AF210" s="4">
        <v>19065</v>
      </c>
      <c r="AG210" s="4">
        <v>18822</v>
      </c>
      <c r="AH210" s="54">
        <v>19153</v>
      </c>
      <c r="AI210" s="54">
        <v>18881</v>
      </c>
      <c r="AJ210" s="62">
        <v>19688</v>
      </c>
      <c r="AK210" s="24">
        <f t="shared" si="66"/>
        <v>19963.743726663964</v>
      </c>
      <c r="AL210" s="24">
        <f t="shared" si="66"/>
        <v>20701.290095493725</v>
      </c>
      <c r="AM210" s="24">
        <f t="shared" si="66"/>
        <v>21602.498547371735</v>
      </c>
      <c r="AN210" s="24">
        <f t="shared" si="66"/>
        <v>22032.94984058502</v>
      </c>
      <c r="AO210" s="24">
        <f t="shared" si="62"/>
        <v>21920.231342794177</v>
      </c>
      <c r="AP210" s="24">
        <f t="shared" si="62"/>
        <v>22991.31238355763</v>
      </c>
      <c r="AQ210" s="24">
        <f t="shared" si="62"/>
        <v>23472.51120472819</v>
      </c>
      <c r="AR210" s="24">
        <f t="shared" si="62"/>
        <v>26095.795601322217</v>
      </c>
      <c r="AS210" s="24">
        <f t="shared" si="62"/>
        <v>27782.98352695657</v>
      </c>
      <c r="AT210" s="24">
        <f t="shared" si="62"/>
        <v>29829.778975532376</v>
      </c>
      <c r="AU210" s="24">
        <f t="shared" si="65"/>
        <v>31130.973725600845</v>
      </c>
      <c r="AV210" s="24">
        <f t="shared" si="64"/>
        <v>32136.29673677688</v>
      </c>
      <c r="AW210" s="24">
        <f t="shared" si="64"/>
        <v>31236.714585023616</v>
      </c>
      <c r="AX210" s="24">
        <f t="shared" si="64"/>
        <v>29300.937109879083</v>
      </c>
      <c r="AY210" s="24">
        <f t="shared" si="64"/>
        <v>27975.013850812662</v>
      </c>
      <c r="AZ210" s="24">
        <f t="shared" si="64"/>
        <v>28064.57362888765</v>
      </c>
      <c r="BA210" s="24">
        <f t="shared" si="64"/>
        <v>26867.741727052042</v>
      </c>
      <c r="BB210" s="24">
        <f t="shared" si="64"/>
        <v>27411.38109653344</v>
      </c>
      <c r="BC210" s="24">
        <f t="shared" si="64"/>
        <v>27836.733018331546</v>
      </c>
      <c r="BD210" s="24">
        <f t="shared" si="64"/>
        <v>27416.772485643392</v>
      </c>
      <c r="BE210" s="24">
        <f t="shared" si="64"/>
        <v>27631.067620254747</v>
      </c>
      <c r="BF210" s="24">
        <f t="shared" si="64"/>
        <v>28071.308655956986</v>
      </c>
      <c r="BG210" s="24">
        <f t="shared" si="64"/>
        <v>27784.978325330892</v>
      </c>
      <c r="BH210" s="24">
        <f t="shared" si="64"/>
        <v>27891.08841296622</v>
      </c>
      <c r="BI210" s="24">
        <f t="shared" si="64"/>
        <v>27807.707090408145</v>
      </c>
      <c r="BJ210" s="24">
        <f t="shared" si="64"/>
        <v>28871.180324495086</v>
      </c>
      <c r="BK210" s="24">
        <f t="shared" si="64"/>
        <v>28893.73773032306</v>
      </c>
      <c r="BL210" s="24">
        <f t="shared" si="64"/>
        <v>29612.17070028462</v>
      </c>
      <c r="BM210" s="24">
        <f t="shared" si="64"/>
        <v>31363.97823557322</v>
      </c>
      <c r="BN210" s="24">
        <f t="shared" si="64"/>
        <v>31831.553271130782</v>
      </c>
      <c r="BO210" s="24"/>
      <c r="BP210" s="4"/>
      <c r="BQ210" s="42">
        <f ca="1" t="shared" si="59"/>
        <v>0.9721813356057445</v>
      </c>
      <c r="BR210" s="4"/>
      <c r="BS210" s="2">
        <v>75</v>
      </c>
      <c r="BT210" s="25">
        <f ca="1" t="shared" si="58"/>
        <v>19688</v>
      </c>
      <c r="BU210" s="2"/>
    </row>
    <row r="211" spans="3:73" ht="12.75">
      <c r="C211" s="1" t="s">
        <v>77</v>
      </c>
      <c r="D211" s="3">
        <f t="shared" si="60"/>
        <v>76</v>
      </c>
      <c r="E211" s="4">
        <v>18333</v>
      </c>
      <c r="F211" s="4">
        <v>18304</v>
      </c>
      <c r="G211" s="4">
        <v>18924</v>
      </c>
      <c r="H211" s="4">
        <v>19035</v>
      </c>
      <c r="I211" s="4">
        <v>19441</v>
      </c>
      <c r="J211" s="4">
        <v>19701</v>
      </c>
      <c r="K211" s="4">
        <v>20560</v>
      </c>
      <c r="L211" s="4">
        <v>21185</v>
      </c>
      <c r="M211" s="4">
        <v>20760</v>
      </c>
      <c r="N211" s="4">
        <v>20636</v>
      </c>
      <c r="O211" s="4">
        <v>21014</v>
      </c>
      <c r="P211" s="4">
        <v>20914</v>
      </c>
      <c r="Q211" s="4">
        <v>20833</v>
      </c>
      <c r="R211" s="4">
        <v>19525</v>
      </c>
      <c r="S211" s="4">
        <v>19732</v>
      </c>
      <c r="T211" s="4">
        <v>19544</v>
      </c>
      <c r="U211" s="4">
        <v>19900</v>
      </c>
      <c r="V211" s="4">
        <v>18959</v>
      </c>
      <c r="W211" s="4">
        <v>22085</v>
      </c>
      <c r="X211" s="4">
        <v>21402</v>
      </c>
      <c r="Y211" s="4">
        <v>19853</v>
      </c>
      <c r="Z211" s="4">
        <v>20312</v>
      </c>
      <c r="AA211" s="4">
        <v>20109</v>
      </c>
      <c r="AB211" s="4">
        <v>19645</v>
      </c>
      <c r="AC211" s="4">
        <v>19146</v>
      </c>
      <c r="AD211" s="4">
        <v>18614</v>
      </c>
      <c r="AE211" s="4">
        <v>18774</v>
      </c>
      <c r="AF211" s="4">
        <v>18173</v>
      </c>
      <c r="AG211" s="4">
        <v>18423</v>
      </c>
      <c r="AH211" s="54">
        <v>18218</v>
      </c>
      <c r="AI211" s="54">
        <v>18537</v>
      </c>
      <c r="AJ211" s="62">
        <v>18293</v>
      </c>
      <c r="AK211" s="24">
        <f t="shared" si="66"/>
        <v>19061.957110525927</v>
      </c>
      <c r="AL211" s="24">
        <f t="shared" si="66"/>
        <v>19328.93268403086</v>
      </c>
      <c r="AM211" s="24">
        <f t="shared" si="66"/>
        <v>20043.026408617257</v>
      </c>
      <c r="AN211" s="24">
        <f t="shared" si="66"/>
        <v>20915.578057202292</v>
      </c>
      <c r="AO211" s="24">
        <f t="shared" si="62"/>
        <v>21332.341775680656</v>
      </c>
      <c r="AP211" s="24">
        <f t="shared" si="62"/>
        <v>21223.20752281333</v>
      </c>
      <c r="AQ211" s="24">
        <f t="shared" si="62"/>
        <v>22260.230118350224</v>
      </c>
      <c r="AR211" s="24">
        <f t="shared" si="62"/>
        <v>22726.127684928284</v>
      </c>
      <c r="AS211" s="24">
        <f t="shared" si="62"/>
        <v>25265.9963692328</v>
      </c>
      <c r="AT211" s="24">
        <f t="shared" si="62"/>
        <v>26899.534761951167</v>
      </c>
      <c r="AU211" s="24">
        <f t="shared" si="65"/>
        <v>28881.245806992392</v>
      </c>
      <c r="AV211" s="24">
        <f t="shared" si="64"/>
        <v>30141.064910926092</v>
      </c>
      <c r="AW211" s="24">
        <f t="shared" si="64"/>
        <v>31114.420463611095</v>
      </c>
      <c r="AX211" s="24">
        <f t="shared" si="64"/>
        <v>30243.44340174014</v>
      </c>
      <c r="AY211" s="24">
        <f t="shared" si="64"/>
        <v>28369.220158814132</v>
      </c>
      <c r="AZ211" s="24">
        <f t="shared" si="64"/>
        <v>27085.45886786671</v>
      </c>
      <c r="BA211" s="24">
        <f t="shared" si="64"/>
        <v>27172.17080653461</v>
      </c>
      <c r="BB211" s="24">
        <f t="shared" si="64"/>
        <v>26013.39600049542</v>
      </c>
      <c r="BC211" s="24">
        <f t="shared" si="64"/>
        <v>26539.74861856977</v>
      </c>
      <c r="BD211" s="24">
        <f t="shared" si="64"/>
        <v>26951.57511644641</v>
      </c>
      <c r="BE211" s="24">
        <f t="shared" si="64"/>
        <v>26544.968571230278</v>
      </c>
      <c r="BF211" s="24">
        <f t="shared" si="64"/>
        <v>26752.449507077294</v>
      </c>
      <c r="BG211" s="24">
        <f t="shared" si="64"/>
        <v>27178.691671890865</v>
      </c>
      <c r="BH211" s="24">
        <f t="shared" si="64"/>
        <v>26901.46612933513</v>
      </c>
      <c r="BI211" s="24">
        <f t="shared" si="64"/>
        <v>27004.202107570538</v>
      </c>
      <c r="BJ211" s="24">
        <f t="shared" si="64"/>
        <v>26923.472160677968</v>
      </c>
      <c r="BK211" s="24">
        <f t="shared" si="64"/>
        <v>27953.12886406874</v>
      </c>
      <c r="BL211" s="24">
        <f t="shared" si="64"/>
        <v>27974.968985077358</v>
      </c>
      <c r="BM211" s="24">
        <f t="shared" si="64"/>
        <v>28670.557082405423</v>
      </c>
      <c r="BN211" s="24">
        <f t="shared" si="64"/>
        <v>30366.660297743063</v>
      </c>
      <c r="BO211" s="24"/>
      <c r="BP211" s="4"/>
      <c r="BQ211" s="42">
        <f ca="1" t="shared" si="59"/>
        <v>0.9682018036634462</v>
      </c>
      <c r="BR211" s="4"/>
      <c r="BS211" s="2">
        <v>76</v>
      </c>
      <c r="BT211" s="25">
        <f ca="1" t="shared" si="58"/>
        <v>18293</v>
      </c>
      <c r="BU211" s="2"/>
    </row>
    <row r="212" spans="3:73" ht="12.75">
      <c r="C212" s="1" t="s">
        <v>78</v>
      </c>
      <c r="D212" s="3">
        <f t="shared" si="60"/>
        <v>77</v>
      </c>
      <c r="E212" s="4">
        <v>17104</v>
      </c>
      <c r="F212" s="4">
        <v>17514</v>
      </c>
      <c r="G212" s="4">
        <v>17504</v>
      </c>
      <c r="H212" s="4">
        <v>18066</v>
      </c>
      <c r="I212" s="4">
        <v>18238</v>
      </c>
      <c r="J212" s="4">
        <v>18679</v>
      </c>
      <c r="K212" s="4">
        <v>18854</v>
      </c>
      <c r="L212" s="4">
        <v>19721</v>
      </c>
      <c r="M212" s="4">
        <v>20299</v>
      </c>
      <c r="N212" s="4">
        <v>19904</v>
      </c>
      <c r="O212" s="4">
        <v>19789</v>
      </c>
      <c r="P212" s="4">
        <v>20201</v>
      </c>
      <c r="Q212" s="4">
        <v>20030</v>
      </c>
      <c r="R212" s="4">
        <v>20002</v>
      </c>
      <c r="S212" s="4">
        <v>18720</v>
      </c>
      <c r="T212" s="4">
        <v>18881</v>
      </c>
      <c r="U212" s="4">
        <v>18688</v>
      </c>
      <c r="V212" s="4">
        <v>19070</v>
      </c>
      <c r="W212" s="4">
        <v>18192</v>
      </c>
      <c r="X212" s="4">
        <v>21189</v>
      </c>
      <c r="Y212" s="4">
        <v>20538</v>
      </c>
      <c r="Z212" s="4">
        <v>19037</v>
      </c>
      <c r="AA212" s="4">
        <v>19470</v>
      </c>
      <c r="AB212" s="4">
        <v>19307</v>
      </c>
      <c r="AC212" s="4">
        <v>18879</v>
      </c>
      <c r="AD212" s="4">
        <v>18429</v>
      </c>
      <c r="AE212" s="4">
        <v>17949</v>
      </c>
      <c r="AF212" s="4">
        <v>18121</v>
      </c>
      <c r="AG212" s="4">
        <v>17497</v>
      </c>
      <c r="AH212" s="54">
        <v>17726</v>
      </c>
      <c r="AI212" s="54">
        <v>17569</v>
      </c>
      <c r="AJ212" s="62">
        <v>17878</v>
      </c>
      <c r="AK212" s="24">
        <f t="shared" si="66"/>
        <v>17628.306942518568</v>
      </c>
      <c r="AL212" s="24">
        <f t="shared" si="66"/>
        <v>18369.323285927698</v>
      </c>
      <c r="AM212" s="24">
        <f t="shared" si="66"/>
        <v>18626.598055287555</v>
      </c>
      <c r="AN212" s="24">
        <f t="shared" si="66"/>
        <v>19314.744524578284</v>
      </c>
      <c r="AO212" s="24">
        <f t="shared" si="62"/>
        <v>20155.59120278621</v>
      </c>
      <c r="AP212" s="24">
        <f t="shared" si="62"/>
        <v>20557.211426469697</v>
      </c>
      <c r="AQ212" s="24">
        <f t="shared" si="62"/>
        <v>20452.042667518857</v>
      </c>
      <c r="AR212" s="24">
        <f t="shared" si="62"/>
        <v>21451.384088852246</v>
      </c>
      <c r="AS212" s="24">
        <f t="shared" si="62"/>
        <v>21900.352836865724</v>
      </c>
      <c r="AT212" s="24">
        <f t="shared" si="62"/>
        <v>24347.93304572216</v>
      </c>
      <c r="AU212" s="24">
        <f t="shared" si="65"/>
        <v>25922.115311574005</v>
      </c>
      <c r="AV212" s="24">
        <f t="shared" si="64"/>
        <v>27831.819054719796</v>
      </c>
      <c r="AW212" s="24">
        <f t="shared" si="64"/>
        <v>29045.86146745647</v>
      </c>
      <c r="AX212" s="24">
        <f t="shared" si="64"/>
        <v>29983.849246767466</v>
      </c>
      <c r="AY212" s="24">
        <f t="shared" si="64"/>
        <v>29144.519941210467</v>
      </c>
      <c r="AZ212" s="24">
        <f t="shared" si="64"/>
        <v>27338.39833157278</v>
      </c>
      <c r="BA212" s="24">
        <f t="shared" si="64"/>
        <v>26101.28369330978</v>
      </c>
      <c r="BB212" s="24">
        <f t="shared" si="64"/>
        <v>26184.844873565537</v>
      </c>
      <c r="BC212" s="24">
        <f t="shared" si="64"/>
        <v>25068.17522079583</v>
      </c>
      <c r="BD212" s="24">
        <f t="shared" si="64"/>
        <v>25575.402330149842</v>
      </c>
      <c r="BE212" s="24">
        <f t="shared" si="64"/>
        <v>25972.264731704086</v>
      </c>
      <c r="BF212" s="24">
        <f t="shared" si="64"/>
        <v>25580.432611007265</v>
      </c>
      <c r="BG212" s="24">
        <f t="shared" si="64"/>
        <v>25780.374535340736</v>
      </c>
      <c r="BH212" s="24">
        <f t="shared" si="64"/>
        <v>26191.128797253885</v>
      </c>
      <c r="BI212" s="24">
        <f t="shared" si="64"/>
        <v>25923.976500939516</v>
      </c>
      <c r="BJ212" s="24">
        <f t="shared" si="64"/>
        <v>26022.979472479103</v>
      </c>
      <c r="BK212" s="24">
        <f t="shared" si="64"/>
        <v>25945.18292280024</v>
      </c>
      <c r="BL212" s="24">
        <f t="shared" si="64"/>
        <v>26937.42609848462</v>
      </c>
      <c r="BM212" s="24">
        <f t="shared" si="64"/>
        <v>26958.472638516414</v>
      </c>
      <c r="BN212" s="24">
        <f t="shared" si="64"/>
        <v>27628.78589961419</v>
      </c>
      <c r="BO212" s="24"/>
      <c r="BP212" s="4"/>
      <c r="BQ212" s="42">
        <f ca="1" t="shared" si="59"/>
        <v>0.9636640760136974</v>
      </c>
      <c r="BR212" s="4"/>
      <c r="BS212" s="2">
        <v>77</v>
      </c>
      <c r="BT212" s="25">
        <f ca="1" t="shared" si="58"/>
        <v>17878</v>
      </c>
      <c r="BU212" s="2"/>
    </row>
    <row r="213" spans="3:73" ht="12.75">
      <c r="C213" s="1" t="s">
        <v>79</v>
      </c>
      <c r="D213" s="3">
        <f t="shared" si="60"/>
        <v>78</v>
      </c>
      <c r="E213" s="4">
        <v>15648</v>
      </c>
      <c r="F213" s="4">
        <v>16271</v>
      </c>
      <c r="G213" s="4">
        <v>16679</v>
      </c>
      <c r="H213" s="4">
        <v>16642</v>
      </c>
      <c r="I213" s="4">
        <v>17177</v>
      </c>
      <c r="J213" s="4">
        <v>17367</v>
      </c>
      <c r="K213" s="4">
        <v>17838</v>
      </c>
      <c r="L213" s="4">
        <v>17961</v>
      </c>
      <c r="M213" s="4">
        <v>18810</v>
      </c>
      <c r="N213" s="4">
        <v>19373</v>
      </c>
      <c r="O213" s="4">
        <v>19012</v>
      </c>
      <c r="P213" s="4">
        <v>18908</v>
      </c>
      <c r="Q213" s="4">
        <v>19332</v>
      </c>
      <c r="R213" s="4">
        <v>19108</v>
      </c>
      <c r="S213" s="4">
        <v>19122</v>
      </c>
      <c r="T213" s="4">
        <v>17882</v>
      </c>
      <c r="U213" s="4">
        <v>18034</v>
      </c>
      <c r="V213" s="4">
        <v>17856</v>
      </c>
      <c r="W213" s="4">
        <v>18176</v>
      </c>
      <c r="X213" s="4">
        <v>17368</v>
      </c>
      <c r="Y213" s="4">
        <v>20272</v>
      </c>
      <c r="Z213" s="4">
        <v>19631</v>
      </c>
      <c r="AA213" s="4">
        <v>18216</v>
      </c>
      <c r="AB213" s="4">
        <v>18617</v>
      </c>
      <c r="AC213" s="4">
        <v>18441</v>
      </c>
      <c r="AD213" s="4">
        <v>18094</v>
      </c>
      <c r="AE213" s="4">
        <v>17675</v>
      </c>
      <c r="AF213" s="4">
        <v>17231</v>
      </c>
      <c r="AG213" s="4">
        <v>17410</v>
      </c>
      <c r="AH213" s="54">
        <v>16838</v>
      </c>
      <c r="AI213" s="54">
        <v>17005</v>
      </c>
      <c r="AJ213" s="62">
        <v>16847</v>
      </c>
      <c r="AK213" s="24">
        <f t="shared" si="66"/>
        <v>17166.25640756523</v>
      </c>
      <c r="AL213" s="24">
        <f t="shared" si="66"/>
        <v>16926.50391579237</v>
      </c>
      <c r="AM213" s="24">
        <f t="shared" si="66"/>
        <v>17638.01955250551</v>
      </c>
      <c r="AN213" s="24">
        <f t="shared" si="66"/>
        <v>17885.0519195504</v>
      </c>
      <c r="AO213" s="24">
        <f t="shared" si="62"/>
        <v>18545.802492198647</v>
      </c>
      <c r="AP213" s="24">
        <f t="shared" si="62"/>
        <v>19353.174104099686</v>
      </c>
      <c r="AQ213" s="24">
        <f t="shared" si="62"/>
        <v>19738.805368123314</v>
      </c>
      <c r="AR213" s="24">
        <f t="shared" si="62"/>
        <v>19637.82349754408</v>
      </c>
      <c r="AS213" s="24">
        <f t="shared" si="62"/>
        <v>20597.37999588336</v>
      </c>
      <c r="AT213" s="24">
        <f t="shared" si="62"/>
        <v>21028.47478542262</v>
      </c>
      <c r="AU213" s="24">
        <f t="shared" si="65"/>
        <v>23378.614031608526</v>
      </c>
      <c r="AV213" s="24">
        <f t="shared" si="64"/>
        <v>24890.126304114106</v>
      </c>
      <c r="AW213" s="24">
        <f t="shared" si="64"/>
        <v>26723.80256081663</v>
      </c>
      <c r="AX213" s="24">
        <f t="shared" si="64"/>
        <v>27889.512558953833</v>
      </c>
      <c r="AY213" s="24">
        <f t="shared" si="64"/>
        <v>28790.157973810936</v>
      </c>
      <c r="AZ213" s="24">
        <f t="shared" si="64"/>
        <v>27984.24332622311</v>
      </c>
      <c r="BA213" s="24">
        <f t="shared" si="64"/>
        <v>26250.025480027507</v>
      </c>
      <c r="BB213" s="24">
        <f t="shared" si="64"/>
        <v>25062.161788005193</v>
      </c>
      <c r="BC213" s="24">
        <f t="shared" si="64"/>
        <v>25142.396302267924</v>
      </c>
      <c r="BD213" s="24">
        <f t="shared" si="64"/>
        <v>24070.182543346815</v>
      </c>
      <c r="BE213" s="24">
        <f t="shared" si="64"/>
        <v>24557.216362344414</v>
      </c>
      <c r="BF213" s="24">
        <f t="shared" si="64"/>
        <v>24938.27921857007</v>
      </c>
      <c r="BG213" s="24">
        <f t="shared" si="64"/>
        <v>24562.046381977514</v>
      </c>
      <c r="BH213" s="24">
        <f t="shared" si="64"/>
        <v>24754.028390017025</v>
      </c>
      <c r="BI213" s="24">
        <f t="shared" si="64"/>
        <v>25148.43005577949</v>
      </c>
      <c r="BJ213" s="24">
        <f t="shared" si="64"/>
        <v>24891.91339740594</v>
      </c>
      <c r="BK213" s="24">
        <f t="shared" si="64"/>
        <v>24986.97494761063</v>
      </c>
      <c r="BL213" s="24">
        <f t="shared" si="64"/>
        <v>24912.275567399683</v>
      </c>
      <c r="BM213" s="24">
        <f t="shared" si="64"/>
        <v>25865.016409353753</v>
      </c>
      <c r="BN213" s="24">
        <f t="shared" si="64"/>
        <v>25885.225062596728</v>
      </c>
      <c r="BO213" s="24"/>
      <c r="BP213" s="4"/>
      <c r="BQ213" s="42">
        <f ca="1" t="shared" si="59"/>
        <v>0.9601888582372318</v>
      </c>
      <c r="BR213" s="4"/>
      <c r="BS213" s="2">
        <v>78</v>
      </c>
      <c r="BT213" s="25">
        <f ca="1" t="shared" si="58"/>
        <v>16847</v>
      </c>
      <c r="BU213" s="2"/>
    </row>
    <row r="214" spans="3:73" ht="12.75">
      <c r="C214" s="1" t="s">
        <v>80</v>
      </c>
      <c r="D214" s="3">
        <f t="shared" si="60"/>
        <v>79</v>
      </c>
      <c r="E214" s="4">
        <v>14358</v>
      </c>
      <c r="F214" s="4">
        <v>14790</v>
      </c>
      <c r="G214" s="4">
        <v>15393</v>
      </c>
      <c r="H214" s="4">
        <v>15783</v>
      </c>
      <c r="I214" s="4">
        <v>15784</v>
      </c>
      <c r="J214" s="4">
        <v>16306</v>
      </c>
      <c r="K214" s="4">
        <v>16474</v>
      </c>
      <c r="L214" s="4">
        <v>16944</v>
      </c>
      <c r="M214" s="4">
        <v>17016</v>
      </c>
      <c r="N214" s="4">
        <v>17853</v>
      </c>
      <c r="O214" s="4">
        <v>18441</v>
      </c>
      <c r="P214" s="4">
        <v>18044</v>
      </c>
      <c r="Q214" s="4">
        <v>17914</v>
      </c>
      <c r="R214" s="4">
        <v>18388</v>
      </c>
      <c r="S214" s="4">
        <v>18185</v>
      </c>
      <c r="T214" s="4">
        <v>18099</v>
      </c>
      <c r="U214" s="4">
        <v>17009</v>
      </c>
      <c r="V214" s="4">
        <v>17116</v>
      </c>
      <c r="W214" s="4">
        <v>17000</v>
      </c>
      <c r="X214" s="4">
        <v>17316</v>
      </c>
      <c r="Y214" s="4">
        <v>16538</v>
      </c>
      <c r="Z214" s="4">
        <v>19285</v>
      </c>
      <c r="AA214" s="4">
        <v>18714</v>
      </c>
      <c r="AB214" s="4">
        <v>17312</v>
      </c>
      <c r="AC214" s="4">
        <v>17725</v>
      </c>
      <c r="AD214" s="4">
        <v>17606</v>
      </c>
      <c r="AE214" s="4">
        <v>17299</v>
      </c>
      <c r="AF214" s="4">
        <v>16879</v>
      </c>
      <c r="AG214" s="4">
        <v>16434</v>
      </c>
      <c r="AH214" s="54">
        <v>16659</v>
      </c>
      <c r="AI214" s="54">
        <v>16134</v>
      </c>
      <c r="AJ214" s="62">
        <v>16256</v>
      </c>
      <c r="AK214" s="24">
        <f t="shared" si="66"/>
        <v>16122.62286533188</v>
      </c>
      <c r="AL214" s="24">
        <f t="shared" si="66"/>
        <v>16428.152078634834</v>
      </c>
      <c r="AM214" s="24">
        <f t="shared" si="66"/>
        <v>16198.70831975329</v>
      </c>
      <c r="AN214" s="24">
        <f t="shared" si="66"/>
        <v>16879.63063669473</v>
      </c>
      <c r="AO214" s="24">
        <f aca="true" t="shared" si="67" ref="AO214:AT223">AN213*$BQ214</f>
        <v>17116.04125516656</v>
      </c>
      <c r="AP214" s="24">
        <f t="shared" si="67"/>
        <v>17748.3812736185</v>
      </c>
      <c r="AQ214" s="24">
        <f t="shared" si="67"/>
        <v>18521.0380083995</v>
      </c>
      <c r="AR214" s="24">
        <f t="shared" si="67"/>
        <v>18890.088132156503</v>
      </c>
      <c r="AS214" s="24">
        <f t="shared" si="67"/>
        <v>18793.448219080896</v>
      </c>
      <c r="AT214" s="24">
        <f t="shared" si="67"/>
        <v>19711.74628643429</v>
      </c>
      <c r="AU214" s="24">
        <f t="shared" si="65"/>
        <v>20124.305122485286</v>
      </c>
      <c r="AV214" s="24">
        <f t="shared" si="64"/>
        <v>22373.39450025407</v>
      </c>
      <c r="AW214" s="24">
        <f t="shared" si="64"/>
        <v>23819.91568063801</v>
      </c>
      <c r="AX214" s="24">
        <f t="shared" si="64"/>
        <v>25574.74863273205</v>
      </c>
      <c r="AY214" s="24">
        <f t="shared" si="64"/>
        <v>26690.33613616369</v>
      </c>
      <c r="AZ214" s="24">
        <f t="shared" si="64"/>
        <v>27552.256143235063</v>
      </c>
      <c r="BA214" s="24">
        <f t="shared" si="64"/>
        <v>26780.993727095374</v>
      </c>
      <c r="BB214" s="24">
        <f t="shared" si="64"/>
        <v>25121.34273282103</v>
      </c>
      <c r="BC214" s="24">
        <f t="shared" si="64"/>
        <v>23984.554086658718</v>
      </c>
      <c r="BD214" s="24">
        <f t="shared" si="64"/>
        <v>24061.338725718557</v>
      </c>
      <c r="BE214" s="24">
        <f t="shared" si="64"/>
        <v>23035.227366657302</v>
      </c>
      <c r="BF214" s="24">
        <f t="shared" si="64"/>
        <v>23501.31999955103</v>
      </c>
      <c r="BG214" s="24">
        <f t="shared" si="64"/>
        <v>23865.99814515039</v>
      </c>
      <c r="BH214" s="24">
        <f t="shared" si="64"/>
        <v>23505.94234091606</v>
      </c>
      <c r="BI214" s="24">
        <f t="shared" si="64"/>
        <v>23689.669622482517</v>
      </c>
      <c r="BJ214" s="24">
        <f t="shared" si="64"/>
        <v>24067.11304353949</v>
      </c>
      <c r="BK214" s="24">
        <f t="shared" si="64"/>
        <v>23821.625933571435</v>
      </c>
      <c r="BL214" s="24">
        <f t="shared" si="64"/>
        <v>23912.60008463358</v>
      </c>
      <c r="BM214" s="24">
        <f t="shared" si="64"/>
        <v>23841.112583273392</v>
      </c>
      <c r="BN214" s="24">
        <f t="shared" si="64"/>
        <v>24752.888049719895</v>
      </c>
      <c r="BO214" s="24"/>
      <c r="BP214" s="4"/>
      <c r="BQ214" s="42">
        <f ca="1" t="shared" si="59"/>
        <v>0.9570026037473662</v>
      </c>
      <c r="BR214" s="4"/>
      <c r="BS214" s="2">
        <v>79</v>
      </c>
      <c r="BT214" s="25">
        <f ca="1" t="shared" si="58"/>
        <v>16256</v>
      </c>
      <c r="BU214" s="2"/>
    </row>
    <row r="215" spans="3:73" ht="12.75">
      <c r="C215" s="1" t="s">
        <v>81</v>
      </c>
      <c r="D215" s="3">
        <f t="shared" si="60"/>
        <v>80</v>
      </c>
      <c r="E215" s="4">
        <v>13290</v>
      </c>
      <c r="F215" s="4">
        <v>13460</v>
      </c>
      <c r="G215" s="4">
        <v>13859</v>
      </c>
      <c r="H215" s="4">
        <v>14502</v>
      </c>
      <c r="I215" s="4">
        <v>14843</v>
      </c>
      <c r="J215" s="4">
        <v>14809</v>
      </c>
      <c r="K215" s="4">
        <v>15374</v>
      </c>
      <c r="L215" s="4">
        <v>15517</v>
      </c>
      <c r="M215" s="4">
        <v>15957</v>
      </c>
      <c r="N215" s="4">
        <v>16088</v>
      </c>
      <c r="O215" s="4">
        <v>16851</v>
      </c>
      <c r="P215" s="4">
        <v>17426</v>
      </c>
      <c r="Q215" s="4">
        <v>17062</v>
      </c>
      <c r="R215" s="4">
        <v>16983</v>
      </c>
      <c r="S215" s="4">
        <v>17363</v>
      </c>
      <c r="T215" s="4">
        <v>17150</v>
      </c>
      <c r="U215" s="4">
        <v>17100</v>
      </c>
      <c r="V215" s="4">
        <v>16036</v>
      </c>
      <c r="W215" s="4">
        <v>16182</v>
      </c>
      <c r="X215" s="4">
        <v>16070</v>
      </c>
      <c r="Y215" s="4">
        <v>16381</v>
      </c>
      <c r="Z215" s="4">
        <v>15640</v>
      </c>
      <c r="AA215" s="4">
        <v>18290</v>
      </c>
      <c r="AB215" s="4">
        <v>17730</v>
      </c>
      <c r="AC215" s="4">
        <v>16365</v>
      </c>
      <c r="AD215" s="4">
        <v>16841</v>
      </c>
      <c r="AE215" s="4">
        <v>16741</v>
      </c>
      <c r="AF215" s="4">
        <v>16480</v>
      </c>
      <c r="AG215" s="4">
        <v>16044</v>
      </c>
      <c r="AH215" s="54">
        <v>15634</v>
      </c>
      <c r="AI215" s="54">
        <v>15854</v>
      </c>
      <c r="AJ215" s="62">
        <v>15335</v>
      </c>
      <c r="AK215" s="24">
        <f t="shared" si="66"/>
        <v>15462.032348574414</v>
      </c>
      <c r="AL215" s="24">
        <f t="shared" si="66"/>
        <v>15335.169555095166</v>
      </c>
      <c r="AM215" s="24">
        <f t="shared" si="66"/>
        <v>15625.776259052152</v>
      </c>
      <c r="AN215" s="24">
        <f t="shared" si="66"/>
        <v>15407.538880729999</v>
      </c>
      <c r="AO215" s="24">
        <f t="shared" si="67"/>
        <v>16055.203920802265</v>
      </c>
      <c r="AP215" s="24">
        <f t="shared" si="67"/>
        <v>16280.06788674456</v>
      </c>
      <c r="AQ215" s="24">
        <f t="shared" si="67"/>
        <v>16881.523461338682</v>
      </c>
      <c r="AR215" s="24">
        <f t="shared" si="67"/>
        <v>17616.44247139821</v>
      </c>
      <c r="AS215" s="24">
        <f t="shared" si="67"/>
        <v>17967.46762837263</v>
      </c>
      <c r="AT215" s="24">
        <f t="shared" si="67"/>
        <v>17875.54775496352</v>
      </c>
      <c r="AU215" s="24">
        <f t="shared" si="65"/>
        <v>18748.994754413052</v>
      </c>
      <c r="AV215" s="24">
        <f t="shared" si="64"/>
        <v>19141.40359230126</v>
      </c>
      <c r="AW215" s="24">
        <f t="shared" si="64"/>
        <v>21280.644039760416</v>
      </c>
      <c r="AX215" s="24">
        <f t="shared" si="64"/>
        <v>22656.514935675434</v>
      </c>
      <c r="AY215" s="24">
        <f t="shared" si="64"/>
        <v>24325.639189589212</v>
      </c>
      <c r="AZ215" s="24">
        <f t="shared" si="64"/>
        <v>25386.73971036464</v>
      </c>
      <c r="BA215" s="24">
        <f t="shared" si="64"/>
        <v>26206.56223935216</v>
      </c>
      <c r="BB215" s="24">
        <f t="shared" si="64"/>
        <v>25472.96944730051</v>
      </c>
      <c r="BC215" s="24">
        <f t="shared" si="64"/>
        <v>23894.37832028196</v>
      </c>
      <c r="BD215" s="24">
        <f t="shared" si="64"/>
        <v>22813.112152685146</v>
      </c>
      <c r="BE215" s="24">
        <f t="shared" si="64"/>
        <v>22886.14651372211</v>
      </c>
      <c r="BF215" s="24">
        <f t="shared" si="64"/>
        <v>21910.151986960005</v>
      </c>
      <c r="BG215" s="24">
        <f t="shared" si="64"/>
        <v>22353.479950003497</v>
      </c>
      <c r="BH215" s="24">
        <f t="shared" si="64"/>
        <v>22700.34666285263</v>
      </c>
      <c r="BI215" s="24">
        <f t="shared" si="64"/>
        <v>22357.87652921808</v>
      </c>
      <c r="BJ215" s="24">
        <f t="shared" si="64"/>
        <v>22532.630292191516</v>
      </c>
      <c r="BK215" s="24">
        <f t="shared" si="64"/>
        <v>22891.638805118408</v>
      </c>
      <c r="BL215" s="24">
        <f t="shared" si="64"/>
        <v>22658.141657266282</v>
      </c>
      <c r="BM215" s="24">
        <f t="shared" si="64"/>
        <v>22744.672493056576</v>
      </c>
      <c r="BN215" s="24">
        <f t="shared" si="64"/>
        <v>22676.6765494942</v>
      </c>
      <c r="BO215" s="24"/>
      <c r="BP215" s="4"/>
      <c r="BQ215" s="42">
        <f ca="1" t="shared" si="59"/>
        <v>0.951158486009745</v>
      </c>
      <c r="BR215" s="4"/>
      <c r="BS215" s="2">
        <v>80</v>
      </c>
      <c r="BT215" s="25">
        <f ca="1" t="shared" si="58"/>
        <v>15335</v>
      </c>
      <c r="BU215" s="2"/>
    </row>
    <row r="216" spans="3:73" ht="12.75">
      <c r="C216" s="1" t="s">
        <v>82</v>
      </c>
      <c r="D216" s="3">
        <f t="shared" si="60"/>
        <v>81</v>
      </c>
      <c r="E216" s="4">
        <v>11893</v>
      </c>
      <c r="F216" s="4">
        <v>12381</v>
      </c>
      <c r="G216" s="4">
        <v>12502</v>
      </c>
      <c r="H216" s="4">
        <v>12881</v>
      </c>
      <c r="I216" s="4">
        <v>13533</v>
      </c>
      <c r="J216" s="4">
        <v>13847</v>
      </c>
      <c r="K216" s="4">
        <v>13889</v>
      </c>
      <c r="L216" s="4">
        <v>14341</v>
      </c>
      <c r="M216" s="4">
        <v>14560</v>
      </c>
      <c r="N216" s="4">
        <v>14972</v>
      </c>
      <c r="O216" s="4">
        <v>15102</v>
      </c>
      <c r="P216" s="4">
        <v>15819</v>
      </c>
      <c r="Q216" s="4">
        <v>16273</v>
      </c>
      <c r="R216" s="4">
        <v>16026</v>
      </c>
      <c r="S216" s="4">
        <v>15981</v>
      </c>
      <c r="T216" s="4">
        <v>16251</v>
      </c>
      <c r="U216" s="4">
        <v>16115</v>
      </c>
      <c r="V216" s="4">
        <v>15982</v>
      </c>
      <c r="W216" s="4">
        <v>15072</v>
      </c>
      <c r="X216" s="4">
        <v>15219</v>
      </c>
      <c r="Y216" s="4">
        <v>15139</v>
      </c>
      <c r="Z216" s="4">
        <v>15390</v>
      </c>
      <c r="AA216" s="4">
        <v>14734</v>
      </c>
      <c r="AB216" s="4">
        <v>17283</v>
      </c>
      <c r="AC216" s="4">
        <v>16702</v>
      </c>
      <c r="AD216" s="4">
        <v>15355</v>
      </c>
      <c r="AE216" s="4">
        <v>15900</v>
      </c>
      <c r="AF216" s="4">
        <v>15835</v>
      </c>
      <c r="AG216" s="4">
        <v>15588</v>
      </c>
      <c r="AH216" s="54">
        <v>15169</v>
      </c>
      <c r="AI216" s="54">
        <v>14805</v>
      </c>
      <c r="AJ216" s="62">
        <v>15016</v>
      </c>
      <c r="AK216" s="24">
        <f t="shared" si="66"/>
        <v>14514.984888461795</v>
      </c>
      <c r="AL216" s="24">
        <f t="shared" si="66"/>
        <v>14635.224381119338</v>
      </c>
      <c r="AM216" s="24">
        <f t="shared" si="66"/>
        <v>14515.145376863758</v>
      </c>
      <c r="AN216" s="24">
        <f t="shared" si="66"/>
        <v>14790.212342394983</v>
      </c>
      <c r="AO216" s="24">
        <f t="shared" si="67"/>
        <v>14583.644866135213</v>
      </c>
      <c r="AP216" s="24">
        <f t="shared" si="67"/>
        <v>15196.677032384574</v>
      </c>
      <c r="AQ216" s="24">
        <f t="shared" si="67"/>
        <v>15409.516749868239</v>
      </c>
      <c r="AR216" s="24">
        <f t="shared" si="67"/>
        <v>15978.810429445335</v>
      </c>
      <c r="AS216" s="24">
        <f t="shared" si="67"/>
        <v>16674.430796270073</v>
      </c>
      <c r="AT216" s="24">
        <f t="shared" si="67"/>
        <v>17006.685432654398</v>
      </c>
      <c r="AU216" s="24">
        <f t="shared" si="65"/>
        <v>16919.680830536203</v>
      </c>
      <c r="AV216" s="24">
        <f t="shared" si="64"/>
        <v>17746.42161944277</v>
      </c>
      <c r="AW216" s="24">
        <f t="shared" si="64"/>
        <v>18117.847009207766</v>
      </c>
      <c r="AX216" s="24">
        <f t="shared" si="64"/>
        <v>20142.69492362941</v>
      </c>
      <c r="AY216" s="24">
        <f t="shared" si="64"/>
        <v>21444.993277896177</v>
      </c>
      <c r="AZ216" s="24">
        <f t="shared" si="64"/>
        <v>23024.863726055522</v>
      </c>
      <c r="BA216" s="24">
        <f t="shared" si="64"/>
        <v>24029.22355808645</v>
      </c>
      <c r="BB216" s="24">
        <f t="shared" si="64"/>
        <v>24805.207361117056</v>
      </c>
      <c r="BC216" s="24">
        <f t="shared" si="64"/>
        <v>24110.842294868988</v>
      </c>
      <c r="BD216" s="24">
        <f t="shared" si="64"/>
        <v>22616.663856412244</v>
      </c>
      <c r="BE216" s="24">
        <f t="shared" si="64"/>
        <v>21593.21670394581</v>
      </c>
      <c r="BF216" s="24">
        <f t="shared" si="64"/>
        <v>21662.345666892663</v>
      </c>
      <c r="BG216" s="24">
        <f t="shared" si="64"/>
        <v>20738.54091911481</v>
      </c>
      <c r="BH216" s="24">
        <f t="shared" si="64"/>
        <v>21158.162613552948</v>
      </c>
      <c r="BI216" s="24">
        <f t="shared" si="64"/>
        <v>21486.481172099775</v>
      </c>
      <c r="BJ216" s="24">
        <f t="shared" si="64"/>
        <v>21162.324092578747</v>
      </c>
      <c r="BK216" s="24">
        <f t="shared" si="64"/>
        <v>21327.733171728487</v>
      </c>
      <c r="BL216" s="24">
        <f t="shared" si="64"/>
        <v>21667.544266607063</v>
      </c>
      <c r="BM216" s="24">
        <f t="shared" si="64"/>
        <v>21446.53301309728</v>
      </c>
      <c r="BN216" s="24">
        <f t="shared" si="64"/>
        <v>21528.436747944495</v>
      </c>
      <c r="BO216" s="24"/>
      <c r="BP216" s="4"/>
      <c r="BQ216" s="42">
        <f ca="1" t="shared" si="59"/>
        <v>0.9465265659251252</v>
      </c>
      <c r="BR216" s="4"/>
      <c r="BS216" s="2">
        <v>81</v>
      </c>
      <c r="BT216" s="25">
        <f ca="1" t="shared" si="58"/>
        <v>15016</v>
      </c>
      <c r="BU216" s="2"/>
    </row>
    <row r="217" spans="3:73" ht="12.75">
      <c r="C217" s="1" t="s">
        <v>83</v>
      </c>
      <c r="D217" s="3">
        <f t="shared" si="60"/>
        <v>82</v>
      </c>
      <c r="E217" s="4">
        <v>11014</v>
      </c>
      <c r="F217" s="4">
        <v>10998</v>
      </c>
      <c r="G217" s="4">
        <v>11441</v>
      </c>
      <c r="H217" s="4">
        <v>11561</v>
      </c>
      <c r="I217" s="4">
        <v>11921</v>
      </c>
      <c r="J217" s="4">
        <v>12571</v>
      </c>
      <c r="K217" s="4">
        <v>12881</v>
      </c>
      <c r="L217" s="4">
        <v>12947</v>
      </c>
      <c r="M217" s="4">
        <v>13298</v>
      </c>
      <c r="N217" s="4">
        <v>13582</v>
      </c>
      <c r="O217" s="4">
        <v>13949</v>
      </c>
      <c r="P217" s="4">
        <v>14058</v>
      </c>
      <c r="Q217" s="4">
        <v>14750</v>
      </c>
      <c r="R217" s="4">
        <v>15146</v>
      </c>
      <c r="S217" s="4">
        <v>14979</v>
      </c>
      <c r="T217" s="4">
        <v>14779</v>
      </c>
      <c r="U217" s="4">
        <v>15139</v>
      </c>
      <c r="V217" s="4">
        <v>15000</v>
      </c>
      <c r="W217" s="4">
        <v>14853</v>
      </c>
      <c r="X217" s="4">
        <v>14067</v>
      </c>
      <c r="Y217" s="4">
        <v>14235</v>
      </c>
      <c r="Z217" s="4">
        <v>14134</v>
      </c>
      <c r="AA217" s="4">
        <v>14363</v>
      </c>
      <c r="AB217" s="4">
        <v>13813</v>
      </c>
      <c r="AC217" s="4">
        <v>16144</v>
      </c>
      <c r="AD217" s="4">
        <v>15653</v>
      </c>
      <c r="AE217" s="4">
        <v>14418</v>
      </c>
      <c r="AF217" s="4">
        <v>14967</v>
      </c>
      <c r="AG217" s="4">
        <v>14895</v>
      </c>
      <c r="AH217" s="54">
        <v>14585</v>
      </c>
      <c r="AI217" s="54">
        <v>14302</v>
      </c>
      <c r="AJ217" s="62">
        <v>13948</v>
      </c>
      <c r="AK217" s="24">
        <f t="shared" si="66"/>
        <v>14118.1119794617</v>
      </c>
      <c r="AL217" s="24">
        <f t="shared" si="66"/>
        <v>13647.055276738016</v>
      </c>
      <c r="AM217" s="24">
        <f t="shared" si="66"/>
        <v>13760.104998481014</v>
      </c>
      <c r="AN217" s="24">
        <f t="shared" si="66"/>
        <v>13647.206168668645</v>
      </c>
      <c r="AO217" s="24">
        <f t="shared" si="67"/>
        <v>13905.825389581041</v>
      </c>
      <c r="AP217" s="24">
        <f t="shared" si="67"/>
        <v>13711.609702237527</v>
      </c>
      <c r="AQ217" s="24">
        <f t="shared" si="67"/>
        <v>14287.985352884867</v>
      </c>
      <c r="AR217" s="24">
        <f t="shared" si="67"/>
        <v>14488.098230156535</v>
      </c>
      <c r="AS217" s="24">
        <f t="shared" si="67"/>
        <v>15023.350755294337</v>
      </c>
      <c r="AT217" s="24">
        <f t="shared" si="67"/>
        <v>15677.376210410604</v>
      </c>
      <c r="AU217" s="24">
        <f t="shared" si="65"/>
        <v>15989.763541402162</v>
      </c>
      <c r="AV217" s="24">
        <f t="shared" si="64"/>
        <v>15907.96141597374</v>
      </c>
      <c r="AW217" s="24">
        <f t="shared" si="64"/>
        <v>16685.26689251686</v>
      </c>
      <c r="AX217" s="24">
        <f t="shared" si="64"/>
        <v>17034.482745255096</v>
      </c>
      <c r="AY217" s="24">
        <f t="shared" si="64"/>
        <v>18938.254029031352</v>
      </c>
      <c r="AZ217" s="24">
        <f t="shared" si="64"/>
        <v>20162.680906775553</v>
      </c>
      <c r="BA217" s="24">
        <f t="shared" si="64"/>
        <v>21648.082338592012</v>
      </c>
      <c r="BB217" s="24">
        <f t="shared" si="64"/>
        <v>22592.38605304899</v>
      </c>
      <c r="BC217" s="24">
        <f t="shared" si="64"/>
        <v>23321.969578983637</v>
      </c>
      <c r="BD217" s="24">
        <f t="shared" si="64"/>
        <v>22669.124363219347</v>
      </c>
      <c r="BE217" s="24">
        <f t="shared" si="64"/>
        <v>21264.290951429954</v>
      </c>
      <c r="BF217" s="24">
        <f t="shared" si="64"/>
        <v>20302.041250871727</v>
      </c>
      <c r="BG217" s="24">
        <f t="shared" si="64"/>
        <v>20367.036618473467</v>
      </c>
      <c r="BH217" s="24">
        <f t="shared" si="64"/>
        <v>19498.47116320668</v>
      </c>
      <c r="BI217" s="24">
        <f t="shared" si="64"/>
        <v>19893.001402357524</v>
      </c>
      <c r="BJ217" s="24">
        <f t="shared" si="64"/>
        <v>20201.68801493741</v>
      </c>
      <c r="BK217" s="24">
        <f t="shared" si="64"/>
        <v>19896.914043998866</v>
      </c>
      <c r="BL217" s="24">
        <f t="shared" si="64"/>
        <v>20052.43241785713</v>
      </c>
      <c r="BM217" s="24">
        <f t="shared" si="64"/>
        <v>20371.92436573667</v>
      </c>
      <c r="BN217" s="24">
        <f t="shared" si="64"/>
        <v>20164.12857286425</v>
      </c>
      <c r="BO217" s="24"/>
      <c r="BP217" s="4"/>
      <c r="BQ217" s="42">
        <f ca="1" t="shared" si="59"/>
        <v>0.9402045804116743</v>
      </c>
      <c r="BR217" s="4"/>
      <c r="BS217" s="2">
        <v>82</v>
      </c>
      <c r="BT217" s="25">
        <f ca="1" t="shared" si="58"/>
        <v>13948</v>
      </c>
      <c r="BU217" s="2"/>
    </row>
    <row r="218" spans="3:73" ht="12.75">
      <c r="C218" s="1" t="s">
        <v>84</v>
      </c>
      <c r="D218" s="3">
        <f t="shared" si="60"/>
        <v>83</v>
      </c>
      <c r="E218" s="4">
        <v>9494</v>
      </c>
      <c r="F218" s="4">
        <v>10087</v>
      </c>
      <c r="G218" s="4">
        <v>10046</v>
      </c>
      <c r="H218" s="4">
        <v>10509</v>
      </c>
      <c r="I218" s="4">
        <v>10618</v>
      </c>
      <c r="J218" s="4">
        <v>10872</v>
      </c>
      <c r="K218" s="4">
        <v>11540</v>
      </c>
      <c r="L218" s="4">
        <v>11815</v>
      </c>
      <c r="M218" s="4">
        <v>11973</v>
      </c>
      <c r="N218" s="4">
        <v>12249</v>
      </c>
      <c r="O218" s="4">
        <v>12506</v>
      </c>
      <c r="P218" s="4">
        <v>12935</v>
      </c>
      <c r="Q218" s="4">
        <v>13023</v>
      </c>
      <c r="R218" s="4">
        <v>13607</v>
      </c>
      <c r="S218" s="4">
        <v>13943</v>
      </c>
      <c r="T218" s="4">
        <v>13770</v>
      </c>
      <c r="U218" s="4">
        <v>13639</v>
      </c>
      <c r="V218" s="4">
        <v>13938</v>
      </c>
      <c r="W218" s="4">
        <v>13853</v>
      </c>
      <c r="X218" s="4">
        <v>13761</v>
      </c>
      <c r="Y218" s="4">
        <v>13075</v>
      </c>
      <c r="Z218" s="4">
        <v>13152</v>
      </c>
      <c r="AA218" s="4">
        <v>13131</v>
      </c>
      <c r="AB218" s="4">
        <v>13333</v>
      </c>
      <c r="AC218" s="4">
        <v>12839</v>
      </c>
      <c r="AD218" s="4">
        <v>14977</v>
      </c>
      <c r="AE218" s="4">
        <v>14597</v>
      </c>
      <c r="AF218" s="4">
        <v>13430</v>
      </c>
      <c r="AG218" s="4">
        <v>13952</v>
      </c>
      <c r="AH218" s="54">
        <v>13860</v>
      </c>
      <c r="AI218" s="54">
        <v>13656</v>
      </c>
      <c r="AJ218" s="62">
        <v>13368</v>
      </c>
      <c r="AK218" s="24">
        <f aca="true" t="shared" si="68" ref="AJ218:AN227">AJ217*$BQ218</f>
        <v>13025.165291210385</v>
      </c>
      <c r="AL218" s="24">
        <f t="shared" si="68"/>
        <v>13184.022234894328</v>
      </c>
      <c r="AM218" s="24">
        <f t="shared" si="68"/>
        <v>12744.131826627297</v>
      </c>
      <c r="AN218" s="24">
        <f t="shared" si="68"/>
        <v>12849.701894868473</v>
      </c>
      <c r="AO218" s="24">
        <f t="shared" si="67"/>
        <v>12744.272735168848</v>
      </c>
      <c r="AP218" s="24">
        <f t="shared" si="67"/>
        <v>12985.781058933404</v>
      </c>
      <c r="AQ218" s="24">
        <f t="shared" si="67"/>
        <v>12804.415169214784</v>
      </c>
      <c r="AR218" s="24">
        <f t="shared" si="67"/>
        <v>13342.656359314478</v>
      </c>
      <c r="AS218" s="24">
        <f t="shared" si="67"/>
        <v>13529.529266065494</v>
      </c>
      <c r="AT218" s="24">
        <f t="shared" si="67"/>
        <v>14029.368139915337</v>
      </c>
      <c r="AU218" s="24">
        <f t="shared" si="65"/>
        <v>14640.121628411787</v>
      </c>
      <c r="AV218" s="24">
        <f t="shared" si="64"/>
        <v>14931.840629060274</v>
      </c>
      <c r="AW218" s="24">
        <f t="shared" si="64"/>
        <v>14855.450737686777</v>
      </c>
      <c r="AX218" s="24">
        <f t="shared" si="64"/>
        <v>15581.327731788955</v>
      </c>
      <c r="AY218" s="24">
        <f t="shared" si="64"/>
        <v>15907.438586694787</v>
      </c>
      <c r="AZ218" s="24">
        <f t="shared" si="64"/>
        <v>17685.2515812349</v>
      </c>
      <c r="BA218" s="24">
        <f t="shared" si="64"/>
        <v>18828.66730174099</v>
      </c>
      <c r="BB218" s="24">
        <f t="shared" si="64"/>
        <v>20215.790844414485</v>
      </c>
      <c r="BC218" s="24">
        <f t="shared" si="64"/>
        <v>21097.617053613372</v>
      </c>
      <c r="BD218" s="24">
        <f t="shared" si="64"/>
        <v>21778.929501207498</v>
      </c>
      <c r="BE218" s="24">
        <f t="shared" si="64"/>
        <v>21169.278164463463</v>
      </c>
      <c r="BF218" s="24">
        <f t="shared" si="64"/>
        <v>19857.39205927477</v>
      </c>
      <c r="BG218" s="24">
        <f t="shared" si="64"/>
        <v>18958.807215484365</v>
      </c>
      <c r="BH218" s="24">
        <f t="shared" si="64"/>
        <v>19019.50232633722</v>
      </c>
      <c r="BI218" s="24">
        <f t="shared" si="64"/>
        <v>18208.40334289262</v>
      </c>
      <c r="BJ218" s="24">
        <f t="shared" si="64"/>
        <v>18576.830470604156</v>
      </c>
      <c r="BK218" s="24">
        <f t="shared" si="64"/>
        <v>18865.093601665012</v>
      </c>
      <c r="BL218" s="24">
        <f t="shared" si="64"/>
        <v>18580.48424204836</v>
      </c>
      <c r="BM218" s="24">
        <f t="shared" si="64"/>
        <v>18725.71312972574</v>
      </c>
      <c r="BN218" s="24">
        <f t="shared" si="64"/>
        <v>19024.06668796648</v>
      </c>
      <c r="BO218" s="24"/>
      <c r="BP218" s="4"/>
      <c r="BQ218" s="42">
        <f ca="1" t="shared" si="59"/>
        <v>0.9338374886155998</v>
      </c>
      <c r="BR218" s="4"/>
      <c r="BS218" s="2">
        <v>83</v>
      </c>
      <c r="BT218" s="25">
        <f ca="1" t="shared" si="58"/>
        <v>13368</v>
      </c>
      <c r="BU218" s="2"/>
    </row>
    <row r="219" spans="3:73" ht="12.75">
      <c r="C219" s="1" t="s">
        <v>85</v>
      </c>
      <c r="D219" s="3">
        <f t="shared" si="60"/>
        <v>84</v>
      </c>
      <c r="E219" s="4">
        <v>8166</v>
      </c>
      <c r="F219" s="4">
        <v>8602</v>
      </c>
      <c r="G219" s="4">
        <v>9130</v>
      </c>
      <c r="H219" s="4">
        <v>9059</v>
      </c>
      <c r="I219" s="4">
        <v>9518</v>
      </c>
      <c r="J219" s="4">
        <v>9663</v>
      </c>
      <c r="K219" s="4">
        <v>9892</v>
      </c>
      <c r="L219" s="4">
        <v>10519</v>
      </c>
      <c r="M219" s="4">
        <v>10760</v>
      </c>
      <c r="N219" s="4">
        <v>10935</v>
      </c>
      <c r="O219" s="4">
        <v>11240</v>
      </c>
      <c r="P219" s="4">
        <v>11418</v>
      </c>
      <c r="Q219" s="4">
        <v>11825</v>
      </c>
      <c r="R219" s="4">
        <v>11884</v>
      </c>
      <c r="S219" s="4">
        <v>12420</v>
      </c>
      <c r="T219" s="4">
        <v>12710</v>
      </c>
      <c r="U219" s="4">
        <v>12620</v>
      </c>
      <c r="V219" s="4">
        <v>12446</v>
      </c>
      <c r="W219" s="4">
        <v>12766</v>
      </c>
      <c r="X219" s="4">
        <v>12695</v>
      </c>
      <c r="Y219" s="4">
        <v>12722</v>
      </c>
      <c r="Z219" s="4">
        <v>12014</v>
      </c>
      <c r="AA219" s="4">
        <v>12139</v>
      </c>
      <c r="AB219" s="4">
        <v>12041</v>
      </c>
      <c r="AC219" s="4">
        <v>12270</v>
      </c>
      <c r="AD219" s="4">
        <v>11833</v>
      </c>
      <c r="AE219" s="4">
        <v>13831</v>
      </c>
      <c r="AF219" s="4">
        <v>13518</v>
      </c>
      <c r="AG219" s="4">
        <v>12467</v>
      </c>
      <c r="AH219" s="54">
        <v>12905</v>
      </c>
      <c r="AI219" s="54">
        <v>12844</v>
      </c>
      <c r="AJ219" s="62">
        <v>12662</v>
      </c>
      <c r="AK219" s="24">
        <f t="shared" si="68"/>
        <v>12382.618002896857</v>
      </c>
      <c r="AL219" s="24">
        <f t="shared" si="68"/>
        <v>12065.054325676914</v>
      </c>
      <c r="AM219" s="24">
        <f t="shared" si="68"/>
        <v>12212.201606552584</v>
      </c>
      <c r="AN219" s="24">
        <f t="shared" si="68"/>
        <v>11804.73639943791</v>
      </c>
      <c r="AO219" s="24">
        <f t="shared" si="67"/>
        <v>11902.524686958124</v>
      </c>
      <c r="AP219" s="24">
        <f t="shared" si="67"/>
        <v>11804.866921329245</v>
      </c>
      <c r="AQ219" s="24">
        <f t="shared" si="67"/>
        <v>12028.573183873861</v>
      </c>
      <c r="AR219" s="24">
        <f t="shared" si="67"/>
        <v>11860.576136361804</v>
      </c>
      <c r="AS219" s="24">
        <f t="shared" si="67"/>
        <v>12359.14249261772</v>
      </c>
      <c r="AT219" s="24">
        <f t="shared" si="67"/>
        <v>12532.240623930467</v>
      </c>
      <c r="AU219" s="24">
        <f t="shared" si="65"/>
        <v>12995.235375417657</v>
      </c>
      <c r="AV219" s="24">
        <f t="shared" si="64"/>
        <v>13560.96900363341</v>
      </c>
      <c r="AW219" s="24">
        <f t="shared" si="64"/>
        <v>13831.184813718468</v>
      </c>
      <c r="AX219" s="24">
        <f t="shared" si="64"/>
        <v>13760.42577390991</v>
      </c>
      <c r="AY219" s="24">
        <f t="shared" si="64"/>
        <v>14432.79692404892</v>
      </c>
      <c r="AZ219" s="24">
        <f t="shared" si="64"/>
        <v>14734.86949607892</v>
      </c>
      <c r="BA219" s="24">
        <f t="shared" si="64"/>
        <v>16381.63634167859</v>
      </c>
      <c r="BB219" s="24">
        <f t="shared" si="64"/>
        <v>17440.76860421105</v>
      </c>
      <c r="BC219" s="24">
        <f aca="true" t="shared" si="69" ref="BC219:BN221">BB218*$BQ219</f>
        <v>18725.644498267822</v>
      </c>
      <c r="BD219" s="24">
        <f t="shared" si="69"/>
        <v>19542.469535180782</v>
      </c>
      <c r="BE219" s="24">
        <f t="shared" si="69"/>
        <v>20173.561080600943</v>
      </c>
      <c r="BF219" s="24">
        <f t="shared" si="69"/>
        <v>19608.84836232919</v>
      </c>
      <c r="BG219" s="24">
        <f t="shared" si="69"/>
        <v>18393.664003871698</v>
      </c>
      <c r="BH219" s="24">
        <f t="shared" si="69"/>
        <v>17561.315644816543</v>
      </c>
      <c r="BI219" s="24">
        <f t="shared" si="69"/>
        <v>17617.536797744007</v>
      </c>
      <c r="BJ219" s="24">
        <f t="shared" si="69"/>
        <v>16866.225541420517</v>
      </c>
      <c r="BK219" s="24">
        <f t="shared" si="69"/>
        <v>17207.495169214984</v>
      </c>
      <c r="BL219" s="24">
        <f t="shared" si="69"/>
        <v>17474.509848766567</v>
      </c>
      <c r="BM219" s="24">
        <f t="shared" si="69"/>
        <v>17210.879613863657</v>
      </c>
      <c r="BN219" s="24">
        <f t="shared" si="69"/>
        <v>17345.403389977855</v>
      </c>
      <c r="BO219" s="24"/>
      <c r="BP219" s="4"/>
      <c r="BQ219" s="42">
        <f ca="1" t="shared" si="59"/>
        <v>0.9262880014135889</v>
      </c>
      <c r="BR219" s="4"/>
      <c r="BS219" s="2">
        <v>84</v>
      </c>
      <c r="BT219" s="25">
        <f ca="1" t="shared" si="58"/>
        <v>12662</v>
      </c>
      <c r="BU219" s="2"/>
    </row>
    <row r="220" spans="3:73" ht="12.75">
      <c r="C220" s="1" t="s">
        <v>86</v>
      </c>
      <c r="D220" s="3">
        <f t="shared" si="60"/>
        <v>85</v>
      </c>
      <c r="E220" s="4">
        <v>7121</v>
      </c>
      <c r="F220" s="4">
        <v>7339</v>
      </c>
      <c r="G220" s="4">
        <v>7688</v>
      </c>
      <c r="H220" s="4">
        <v>8196</v>
      </c>
      <c r="I220" s="4">
        <v>8153</v>
      </c>
      <c r="J220" s="4">
        <v>8506</v>
      </c>
      <c r="K220" s="4">
        <v>8744</v>
      </c>
      <c r="L220" s="4">
        <v>8878</v>
      </c>
      <c r="M220" s="4">
        <v>9490</v>
      </c>
      <c r="N220" s="4">
        <v>9733</v>
      </c>
      <c r="O220" s="4">
        <v>9852</v>
      </c>
      <c r="P220" s="4">
        <v>10152</v>
      </c>
      <c r="Q220" s="4">
        <v>10312</v>
      </c>
      <c r="R220" s="4">
        <v>10702</v>
      </c>
      <c r="S220" s="4">
        <v>10698</v>
      </c>
      <c r="T220" s="4">
        <v>11198</v>
      </c>
      <c r="U220" s="4">
        <v>11473</v>
      </c>
      <c r="V220" s="4">
        <v>11412</v>
      </c>
      <c r="W220" s="4">
        <v>11264</v>
      </c>
      <c r="X220" s="4">
        <v>11564</v>
      </c>
      <c r="Y220" s="4">
        <v>11608</v>
      </c>
      <c r="Z220" s="4">
        <v>11586</v>
      </c>
      <c r="AA220" s="4">
        <v>10993</v>
      </c>
      <c r="AB220" s="4">
        <v>11111</v>
      </c>
      <c r="AC220" s="4">
        <v>10935</v>
      </c>
      <c r="AD220" s="4">
        <v>11176</v>
      </c>
      <c r="AE220" s="4">
        <v>10846</v>
      </c>
      <c r="AF220" s="4">
        <v>12689</v>
      </c>
      <c r="AG220" s="4">
        <v>12405</v>
      </c>
      <c r="AH220" s="54">
        <v>11419</v>
      </c>
      <c r="AI220" s="54">
        <v>11918</v>
      </c>
      <c r="AJ220" s="62">
        <v>11819</v>
      </c>
      <c r="AK220" s="24">
        <f t="shared" si="68"/>
        <v>11647.572446155164</v>
      </c>
      <c r="AL220" s="24">
        <f t="shared" si="68"/>
        <v>11390.573389812535</v>
      </c>
      <c r="AM220" s="24">
        <f t="shared" si="68"/>
        <v>11098.451613103742</v>
      </c>
      <c r="AN220" s="24">
        <f t="shared" si="68"/>
        <v>11233.81005681359</v>
      </c>
      <c r="AO220" s="24">
        <f t="shared" si="67"/>
        <v>10858.989292388083</v>
      </c>
      <c r="AP220" s="24">
        <f t="shared" si="67"/>
        <v>10948.943183027568</v>
      </c>
      <c r="AQ220" s="24">
        <f t="shared" si="67"/>
        <v>10859.109357400335</v>
      </c>
      <c r="AR220" s="24">
        <f t="shared" si="67"/>
        <v>11064.89319089007</v>
      </c>
      <c r="AS220" s="24">
        <f t="shared" si="67"/>
        <v>10910.355378408878</v>
      </c>
      <c r="AT220" s="24">
        <f t="shared" si="67"/>
        <v>11368.978641219366</v>
      </c>
      <c r="AU220" s="24">
        <f t="shared" si="65"/>
        <v>11528.20885957028</v>
      </c>
      <c r="AV220" s="24">
        <f aca="true" t="shared" si="70" ref="AV220:BB221">AU219*$BQ220</f>
        <v>11954.110368821319</v>
      </c>
      <c r="AW220" s="24">
        <f t="shared" si="70"/>
        <v>12474.51973699927</v>
      </c>
      <c r="AX220" s="24">
        <f t="shared" si="70"/>
        <v>12723.086963666638</v>
      </c>
      <c r="AY220" s="24">
        <f t="shared" si="70"/>
        <v>12657.9968481722</v>
      </c>
      <c r="AZ220" s="24">
        <f t="shared" si="70"/>
        <v>13276.500376994565</v>
      </c>
      <c r="BA220" s="24">
        <f t="shared" si="70"/>
        <v>13554.372132382012</v>
      </c>
      <c r="BB220" s="24">
        <f t="shared" si="70"/>
        <v>15069.20676640891</v>
      </c>
      <c r="BC220" s="24">
        <f t="shared" si="69"/>
        <v>16043.485692163693</v>
      </c>
      <c r="BD220" s="24">
        <f t="shared" si="69"/>
        <v>17225.422594733955</v>
      </c>
      <c r="BE220" s="24">
        <f t="shared" si="69"/>
        <v>17976.806956862925</v>
      </c>
      <c r="BF220" s="24">
        <f t="shared" si="69"/>
        <v>18557.338033741566</v>
      </c>
      <c r="BG220" s="24">
        <f t="shared" si="69"/>
        <v>18037.867784386373</v>
      </c>
      <c r="BH220" s="24">
        <f t="shared" si="69"/>
        <v>16920.039017164116</v>
      </c>
      <c r="BI220" s="24">
        <f t="shared" si="69"/>
        <v>16154.374997851743</v>
      </c>
      <c r="BJ220" s="24">
        <f t="shared" si="69"/>
        <v>16206.091942388863</v>
      </c>
      <c r="BK220" s="24">
        <f t="shared" si="69"/>
        <v>15514.972665209925</v>
      </c>
      <c r="BL220" s="24">
        <f t="shared" si="69"/>
        <v>15828.901168875102</v>
      </c>
      <c r="BM220" s="24">
        <f t="shared" si="69"/>
        <v>16074.523726469792</v>
      </c>
      <c r="BN220" s="24">
        <f t="shared" si="69"/>
        <v>15832.014465687249</v>
      </c>
      <c r="BO220" s="24"/>
      <c r="BP220" s="4"/>
      <c r="BQ220" s="42">
        <f ca="1" t="shared" si="59"/>
        <v>0.9198840977851179</v>
      </c>
      <c r="BR220" s="4"/>
      <c r="BS220" s="2">
        <v>85</v>
      </c>
      <c r="BT220" s="25">
        <f ca="1" t="shared" si="58"/>
        <v>11819</v>
      </c>
      <c r="BU220" s="2"/>
    </row>
    <row r="221" spans="3:73" ht="12.75">
      <c r="C221" s="1" t="s">
        <v>87</v>
      </c>
      <c r="D221" s="3">
        <f t="shared" si="60"/>
        <v>86</v>
      </c>
      <c r="E221" s="4">
        <v>5817</v>
      </c>
      <c r="F221" s="4">
        <v>6251</v>
      </c>
      <c r="G221" s="4">
        <v>6460</v>
      </c>
      <c r="H221" s="4">
        <v>6776</v>
      </c>
      <c r="I221" s="4">
        <v>7279</v>
      </c>
      <c r="J221" s="4">
        <v>7254</v>
      </c>
      <c r="K221" s="4">
        <v>7552</v>
      </c>
      <c r="L221" s="4">
        <v>7739</v>
      </c>
      <c r="M221" s="4">
        <v>7926</v>
      </c>
      <c r="N221" s="4">
        <v>8496</v>
      </c>
      <c r="O221" s="4">
        <v>8726</v>
      </c>
      <c r="P221" s="4">
        <v>8811</v>
      </c>
      <c r="Q221" s="4">
        <v>9024</v>
      </c>
      <c r="R221" s="4">
        <v>9233</v>
      </c>
      <c r="S221" s="4">
        <v>9531</v>
      </c>
      <c r="T221" s="4">
        <v>9562</v>
      </c>
      <c r="U221" s="4">
        <v>10047</v>
      </c>
      <c r="V221" s="4">
        <v>10219</v>
      </c>
      <c r="W221" s="4">
        <v>10219</v>
      </c>
      <c r="X221" s="4">
        <v>10112</v>
      </c>
      <c r="Y221" s="4">
        <v>10457</v>
      </c>
      <c r="Z221" s="4">
        <v>10490</v>
      </c>
      <c r="AA221" s="4">
        <v>10460</v>
      </c>
      <c r="AB221" s="4">
        <v>9878</v>
      </c>
      <c r="AC221" s="4">
        <v>10059</v>
      </c>
      <c r="AD221" s="4">
        <v>9907</v>
      </c>
      <c r="AE221" s="4">
        <v>10169</v>
      </c>
      <c r="AF221" s="4">
        <v>9869</v>
      </c>
      <c r="AG221" s="4">
        <v>11472</v>
      </c>
      <c r="AH221" s="54">
        <v>11236</v>
      </c>
      <c r="AI221" s="54">
        <v>10415</v>
      </c>
      <c r="AJ221" s="62">
        <v>10853</v>
      </c>
      <c r="AK221" s="24">
        <f t="shared" si="68"/>
        <v>10749.2998861224</v>
      </c>
      <c r="AL221" s="24">
        <f t="shared" si="68"/>
        <v>10593.38769515679</v>
      </c>
      <c r="AM221" s="24">
        <f t="shared" si="68"/>
        <v>10359.64880632716</v>
      </c>
      <c r="AN221" s="24">
        <f t="shared" si="68"/>
        <v>10093.966042886117</v>
      </c>
      <c r="AO221" s="24">
        <f t="shared" si="67"/>
        <v>10217.07362420061</v>
      </c>
      <c r="AP221" s="24">
        <f t="shared" si="67"/>
        <v>9876.17669549637</v>
      </c>
      <c r="AQ221" s="24">
        <f t="shared" si="67"/>
        <v>9957.989145484295</v>
      </c>
      <c r="AR221" s="24">
        <f t="shared" si="67"/>
        <v>9876.285893806085</v>
      </c>
      <c r="AS221" s="24">
        <f t="shared" si="67"/>
        <v>10063.444886774783</v>
      </c>
      <c r="AT221" s="24">
        <f t="shared" si="67"/>
        <v>9922.893800379514</v>
      </c>
      <c r="AU221" s="24">
        <f t="shared" si="65"/>
        <v>10340.008529773022</v>
      </c>
      <c r="AV221" s="24">
        <f t="shared" si="70"/>
        <v>10484.8273273013</v>
      </c>
      <c r="AW221" s="24">
        <f t="shared" si="70"/>
        <v>10872.18184501782</v>
      </c>
      <c r="AX221" s="24">
        <f t="shared" si="70"/>
        <v>11345.490615818419</v>
      </c>
      <c r="AY221" s="24">
        <f t="shared" si="70"/>
        <v>11571.560813069396</v>
      </c>
      <c r="AZ221" s="24">
        <f t="shared" si="70"/>
        <v>11512.36179698749</v>
      </c>
      <c r="BA221" s="24">
        <f t="shared" si="70"/>
        <v>12074.88653782314</v>
      </c>
      <c r="BB221" s="24">
        <f t="shared" si="70"/>
        <v>12327.60900406757</v>
      </c>
      <c r="BC221" s="24">
        <f t="shared" si="69"/>
        <v>13705.34077147933</v>
      </c>
      <c r="BD221" s="24">
        <f t="shared" si="69"/>
        <v>14591.440809187034</v>
      </c>
      <c r="BE221" s="24">
        <f t="shared" si="69"/>
        <v>15666.404360435225</v>
      </c>
      <c r="BF221" s="24">
        <f t="shared" si="69"/>
        <v>16349.783312822661</v>
      </c>
      <c r="BG221" s="24">
        <f t="shared" si="69"/>
        <v>16877.772367614274</v>
      </c>
      <c r="BH221" s="24">
        <f t="shared" si="69"/>
        <v>16405.317718977523</v>
      </c>
      <c r="BI221" s="24">
        <f t="shared" si="69"/>
        <v>15388.660079565852</v>
      </c>
      <c r="BJ221" s="24">
        <f t="shared" si="69"/>
        <v>14692.2938763674</v>
      </c>
      <c r="BK221" s="24">
        <f t="shared" si="69"/>
        <v>14739.33008467804</v>
      </c>
      <c r="BL221" s="24">
        <f t="shared" si="69"/>
        <v>14110.761816002472</v>
      </c>
      <c r="BM221" s="24">
        <f t="shared" si="69"/>
        <v>14396.27764887316</v>
      </c>
      <c r="BN221" s="24">
        <f t="shared" si="69"/>
        <v>14619.669689687245</v>
      </c>
      <c r="BO221" s="24"/>
      <c r="BP221" s="4"/>
      <c r="BQ221" s="42">
        <f ca="1" t="shared" si="59"/>
        <v>0.909493179297944</v>
      </c>
      <c r="BR221" s="4"/>
      <c r="BS221" s="2">
        <v>86</v>
      </c>
      <c r="BT221" s="25">
        <f ca="1" t="shared" si="58"/>
        <v>10853</v>
      </c>
      <c r="BU221" s="2"/>
    </row>
    <row r="222" spans="3:73" ht="12.75">
      <c r="C222" s="1" t="s">
        <v>88</v>
      </c>
      <c r="D222" s="3">
        <f t="shared" si="60"/>
        <v>87</v>
      </c>
      <c r="E222" s="4">
        <v>4889</v>
      </c>
      <c r="F222" s="4">
        <v>5080</v>
      </c>
      <c r="G222" s="4">
        <v>5487</v>
      </c>
      <c r="H222" s="4">
        <v>5649</v>
      </c>
      <c r="I222" s="4">
        <v>5939</v>
      </c>
      <c r="J222" s="4">
        <v>6405</v>
      </c>
      <c r="K222" s="4">
        <v>6352</v>
      </c>
      <c r="L222" s="4">
        <v>6610</v>
      </c>
      <c r="M222" s="4">
        <v>6798</v>
      </c>
      <c r="N222" s="4">
        <v>6939</v>
      </c>
      <c r="O222" s="4">
        <v>7492</v>
      </c>
      <c r="P222" s="4">
        <v>7715</v>
      </c>
      <c r="Q222" s="4">
        <v>7795</v>
      </c>
      <c r="R222" s="4">
        <v>7983</v>
      </c>
      <c r="S222" s="4">
        <v>8118</v>
      </c>
      <c r="T222" s="4">
        <v>8334</v>
      </c>
      <c r="U222" s="4">
        <v>8418</v>
      </c>
      <c r="V222" s="4">
        <v>8800</v>
      </c>
      <c r="W222" s="4">
        <v>9068</v>
      </c>
      <c r="X222" s="4">
        <v>9109</v>
      </c>
      <c r="Y222" s="4">
        <v>9007</v>
      </c>
      <c r="Z222" s="4">
        <v>9327</v>
      </c>
      <c r="AA222" s="4">
        <v>9303</v>
      </c>
      <c r="AB222" s="4">
        <v>9329</v>
      </c>
      <c r="AC222" s="4">
        <v>8742</v>
      </c>
      <c r="AD222" s="4">
        <v>8975</v>
      </c>
      <c r="AE222" s="4">
        <v>8900</v>
      </c>
      <c r="AF222" s="4">
        <v>9121</v>
      </c>
      <c r="AG222" s="4">
        <v>8880</v>
      </c>
      <c r="AH222" s="54">
        <v>10232</v>
      </c>
      <c r="AI222" s="54">
        <v>10108</v>
      </c>
      <c r="AJ222" s="62">
        <v>9308</v>
      </c>
      <c r="AK222" s="24">
        <f t="shared" si="68"/>
        <v>9714.26754996908</v>
      </c>
      <c r="AL222" s="24">
        <f t="shared" si="68"/>
        <v>9621.447993056774</v>
      </c>
      <c r="AM222" s="24">
        <f t="shared" si="68"/>
        <v>9481.894621883659</v>
      </c>
      <c r="AN222" s="24">
        <f t="shared" si="68"/>
        <v>9272.680385919088</v>
      </c>
      <c r="AO222" s="24">
        <f t="shared" si="67"/>
        <v>9034.873931714586</v>
      </c>
      <c r="AP222" s="24">
        <f t="shared" si="67"/>
        <v>9145.064660758957</v>
      </c>
      <c r="AQ222" s="24">
        <f t="shared" si="67"/>
        <v>8839.935758852045</v>
      </c>
      <c r="AR222" s="24">
        <f t="shared" si="67"/>
        <v>8913.164177547444</v>
      </c>
      <c r="AS222" s="24">
        <f t="shared" si="67"/>
        <v>8840.033499716008</v>
      </c>
      <c r="AT222" s="24">
        <f t="shared" si="67"/>
        <v>9007.555155671109</v>
      </c>
      <c r="AU222" s="24">
        <f aca="true" t="shared" si="71" ref="AU222:BN235">AT221*$BQ222</f>
        <v>8881.751151461907</v>
      </c>
      <c r="AV222" s="24">
        <f t="shared" si="71"/>
        <v>9255.10083176795</v>
      </c>
      <c r="AW222" s="24">
        <f t="shared" si="71"/>
        <v>9384.72476482374</v>
      </c>
      <c r="AX222" s="24">
        <f t="shared" si="71"/>
        <v>9731.436772728239</v>
      </c>
      <c r="AY222" s="24">
        <f t="shared" si="71"/>
        <v>10155.084430823144</v>
      </c>
      <c r="AZ222" s="24">
        <f t="shared" si="71"/>
        <v>10357.434599547947</v>
      </c>
      <c r="BA222" s="24">
        <f t="shared" si="71"/>
        <v>10304.446938908994</v>
      </c>
      <c r="BB222" s="24">
        <f t="shared" si="71"/>
        <v>10807.949734076645</v>
      </c>
      <c r="BC222" s="24">
        <f t="shared" si="71"/>
        <v>11034.155728086265</v>
      </c>
      <c r="BD222" s="24">
        <f t="shared" si="71"/>
        <v>12267.33134779783</v>
      </c>
      <c r="BE222" s="24">
        <f t="shared" si="71"/>
        <v>13060.458855614132</v>
      </c>
      <c r="BF222" s="24">
        <f t="shared" si="71"/>
        <v>14022.633696053626</v>
      </c>
      <c r="BG222" s="24">
        <f t="shared" si="71"/>
        <v>14634.310281468639</v>
      </c>
      <c r="BH222" s="24">
        <f t="shared" si="71"/>
        <v>15106.900988342408</v>
      </c>
      <c r="BI222" s="24">
        <f t="shared" si="71"/>
        <v>14684.017835105144</v>
      </c>
      <c r="BJ222" s="24">
        <f t="shared" si="71"/>
        <v>13774.031258493611</v>
      </c>
      <c r="BK222" s="24">
        <f t="shared" si="71"/>
        <v>13150.730087331176</v>
      </c>
      <c r="BL222" s="24">
        <f t="shared" si="71"/>
        <v>13192.831101987551</v>
      </c>
      <c r="BM222" s="24">
        <f t="shared" si="71"/>
        <v>12630.214283104726</v>
      </c>
      <c r="BN222" s="24">
        <f t="shared" si="71"/>
        <v>12885.77285587337</v>
      </c>
      <c r="BO222" s="24"/>
      <c r="BP222" s="4"/>
      <c r="BQ222" s="42">
        <f ca="1" t="shared" si="59"/>
        <v>0.8950767115054897</v>
      </c>
      <c r="BR222" s="4"/>
      <c r="BS222" s="2">
        <v>87</v>
      </c>
      <c r="BT222" s="25">
        <f ca="1" t="shared" si="58"/>
        <v>9308</v>
      </c>
      <c r="BU222" s="2"/>
    </row>
    <row r="223" spans="3:73" ht="12.75">
      <c r="C223" s="1" t="s">
        <v>89</v>
      </c>
      <c r="D223" s="3">
        <f t="shared" si="60"/>
        <v>88</v>
      </c>
      <c r="E223" s="4">
        <v>4014</v>
      </c>
      <c r="F223" s="4">
        <v>4213</v>
      </c>
      <c r="G223" s="4">
        <v>4399</v>
      </c>
      <c r="H223" s="4">
        <v>4732</v>
      </c>
      <c r="I223" s="4">
        <v>4890</v>
      </c>
      <c r="J223" s="4">
        <v>5121</v>
      </c>
      <c r="K223" s="4">
        <v>5502</v>
      </c>
      <c r="L223" s="4">
        <v>5439</v>
      </c>
      <c r="M223" s="4">
        <v>5723</v>
      </c>
      <c r="N223" s="4">
        <v>5886</v>
      </c>
      <c r="O223" s="4">
        <v>6029</v>
      </c>
      <c r="P223" s="4">
        <v>6567</v>
      </c>
      <c r="Q223" s="4">
        <v>6679</v>
      </c>
      <c r="R223" s="4">
        <v>6797</v>
      </c>
      <c r="S223" s="4">
        <v>6997</v>
      </c>
      <c r="T223" s="4">
        <v>6980</v>
      </c>
      <c r="U223" s="4">
        <v>7204</v>
      </c>
      <c r="V223" s="4">
        <v>7244</v>
      </c>
      <c r="W223" s="4">
        <v>7737</v>
      </c>
      <c r="X223" s="4">
        <v>7880</v>
      </c>
      <c r="Y223" s="4">
        <v>8059</v>
      </c>
      <c r="Z223" s="4">
        <v>7894</v>
      </c>
      <c r="AA223" s="4">
        <v>8205</v>
      </c>
      <c r="AB223" s="4">
        <v>8201</v>
      </c>
      <c r="AC223" s="4">
        <v>8119</v>
      </c>
      <c r="AD223" s="4">
        <v>7656</v>
      </c>
      <c r="AE223" s="4">
        <v>7930</v>
      </c>
      <c r="AF223" s="4">
        <v>7895</v>
      </c>
      <c r="AG223" s="4">
        <v>8083</v>
      </c>
      <c r="AH223" s="54">
        <v>7844</v>
      </c>
      <c r="AI223" s="54">
        <v>9114</v>
      </c>
      <c r="AJ223" s="62">
        <v>8985</v>
      </c>
      <c r="AK223" s="24">
        <f t="shared" si="68"/>
        <v>8262.302556199835</v>
      </c>
      <c r="AL223" s="24">
        <f t="shared" si="68"/>
        <v>8622.928406716657</v>
      </c>
      <c r="AM223" s="24">
        <f t="shared" si="68"/>
        <v>8540.536565038328</v>
      </c>
      <c r="AN223" s="24">
        <f t="shared" si="68"/>
        <v>8416.661170176927</v>
      </c>
      <c r="AO223" s="24">
        <f t="shared" si="67"/>
        <v>8230.950886914843</v>
      </c>
      <c r="AP223" s="24">
        <f t="shared" si="67"/>
        <v>8019.860548017693</v>
      </c>
      <c r="AQ223" s="24">
        <f t="shared" si="67"/>
        <v>8117.672015814515</v>
      </c>
      <c r="AR223" s="24">
        <f t="shared" si="67"/>
        <v>7846.822498603952</v>
      </c>
      <c r="AS223" s="24">
        <f t="shared" si="67"/>
        <v>7911.824147827573</v>
      </c>
      <c r="AT223" s="24">
        <f t="shared" si="67"/>
        <v>7846.90925887363</v>
      </c>
      <c r="AU223" s="24">
        <f aca="true" t="shared" si="72" ref="AU223:AU237">AT222*$BQ223</f>
        <v>7995.610871058489</v>
      </c>
      <c r="AV223" s="24">
        <f t="shared" si="71"/>
        <v>7883.940185029496</v>
      </c>
      <c r="AW223" s="24">
        <f t="shared" si="71"/>
        <v>8215.34628923545</v>
      </c>
      <c r="AX223" s="24">
        <f t="shared" si="71"/>
        <v>8330.40775823325</v>
      </c>
      <c r="AY223" s="24">
        <f t="shared" si="71"/>
        <v>8638.168771251569</v>
      </c>
      <c r="AZ223" s="24">
        <f t="shared" si="71"/>
        <v>9014.22217997585</v>
      </c>
      <c r="BA223" s="24">
        <f t="shared" si="71"/>
        <v>9193.839532393384</v>
      </c>
      <c r="BB223" s="24">
        <f t="shared" si="71"/>
        <v>9146.804714608224</v>
      </c>
      <c r="BC223" s="24">
        <f t="shared" si="71"/>
        <v>9593.742019245896</v>
      </c>
      <c r="BD223" s="24">
        <f t="shared" si="71"/>
        <v>9794.535139414935</v>
      </c>
      <c r="BE223" s="24">
        <f t="shared" si="71"/>
        <v>10889.170944634763</v>
      </c>
      <c r="BF223" s="24">
        <f t="shared" si="71"/>
        <v>11593.195379016268</v>
      </c>
      <c r="BG223" s="24">
        <f t="shared" si="71"/>
        <v>12447.27570171442</v>
      </c>
      <c r="BH223" s="24">
        <f t="shared" si="71"/>
        <v>12990.234126213996</v>
      </c>
      <c r="BI223" s="24">
        <f t="shared" si="71"/>
        <v>13409.73212851733</v>
      </c>
      <c r="BJ223" s="24">
        <f t="shared" si="71"/>
        <v>13034.357337158703</v>
      </c>
      <c r="BK223" s="24">
        <f t="shared" si="71"/>
        <v>12226.602242826408</v>
      </c>
      <c r="BL223" s="24">
        <f t="shared" si="71"/>
        <v>11673.325184405938</v>
      </c>
      <c r="BM223" s="24">
        <f t="shared" si="71"/>
        <v>11710.696404970395</v>
      </c>
      <c r="BN223" s="24">
        <f t="shared" si="71"/>
        <v>11211.28617927029</v>
      </c>
      <c r="BO223" s="24"/>
      <c r="BP223" s="4"/>
      <c r="BQ223" s="42">
        <f ca="1" t="shared" si="59"/>
        <v>0.8876560545981774</v>
      </c>
      <c r="BR223" s="4"/>
      <c r="BS223" s="2">
        <v>88</v>
      </c>
      <c r="BT223" s="25">
        <f ca="1" t="shared" si="58"/>
        <v>8985</v>
      </c>
      <c r="BU223" s="2"/>
    </row>
    <row r="224" spans="3:73" ht="12.75">
      <c r="C224" s="1" t="s">
        <v>90</v>
      </c>
      <c r="D224" s="3">
        <f t="shared" si="60"/>
        <v>89</v>
      </c>
      <c r="E224" s="4">
        <v>3166</v>
      </c>
      <c r="F224" s="4">
        <v>3374</v>
      </c>
      <c r="G224" s="4">
        <v>3548</v>
      </c>
      <c r="H224" s="4">
        <v>3736</v>
      </c>
      <c r="I224" s="4">
        <v>4033</v>
      </c>
      <c r="J224" s="4">
        <v>4138</v>
      </c>
      <c r="K224" s="4">
        <v>4357</v>
      </c>
      <c r="L224" s="4">
        <v>4661</v>
      </c>
      <c r="M224" s="4">
        <v>4615</v>
      </c>
      <c r="N224" s="4">
        <v>4873</v>
      </c>
      <c r="O224" s="4">
        <v>5009</v>
      </c>
      <c r="P224" s="4">
        <v>5105</v>
      </c>
      <c r="Q224" s="4">
        <v>5527</v>
      </c>
      <c r="R224" s="4">
        <v>5718</v>
      </c>
      <c r="S224" s="4">
        <v>5776</v>
      </c>
      <c r="T224" s="4">
        <v>5946</v>
      </c>
      <c r="U224" s="4">
        <v>5972</v>
      </c>
      <c r="V224" s="4">
        <v>6165</v>
      </c>
      <c r="W224" s="4">
        <v>6222</v>
      </c>
      <c r="X224" s="4">
        <v>6607</v>
      </c>
      <c r="Y224" s="4">
        <v>6841</v>
      </c>
      <c r="Z224" s="4">
        <v>6905</v>
      </c>
      <c r="AA224" s="4">
        <v>6847</v>
      </c>
      <c r="AB224" s="4">
        <v>7090</v>
      </c>
      <c r="AC224" s="4">
        <v>7029</v>
      </c>
      <c r="AD224" s="4">
        <v>7046</v>
      </c>
      <c r="AE224" s="4">
        <v>6685</v>
      </c>
      <c r="AF224" s="4">
        <v>6913</v>
      </c>
      <c r="AG224" s="4">
        <v>6873</v>
      </c>
      <c r="AH224" s="54">
        <v>7001</v>
      </c>
      <c r="AI224" s="54">
        <v>6867</v>
      </c>
      <c r="AJ224" s="62">
        <v>7986</v>
      </c>
      <c r="AK224" s="24">
        <f t="shared" si="68"/>
        <v>7840.369029560668</v>
      </c>
      <c r="AL224" s="24">
        <f t="shared" si="68"/>
        <v>7209.738572564177</v>
      </c>
      <c r="AM224" s="24">
        <f t="shared" si="68"/>
        <v>7524.42301882473</v>
      </c>
      <c r="AN224" s="24">
        <f t="shared" si="68"/>
        <v>7452.527365649077</v>
      </c>
      <c r="AO224" s="24">
        <f aca="true" t="shared" si="73" ref="AO224:AT238">AN223*$BQ224</f>
        <v>7344.432896044634</v>
      </c>
      <c r="AP224" s="24">
        <f t="shared" si="73"/>
        <v>7182.380903461552</v>
      </c>
      <c r="AQ224" s="24">
        <f t="shared" si="73"/>
        <v>6998.182110414398</v>
      </c>
      <c r="AR224" s="24">
        <f t="shared" si="73"/>
        <v>7083.533028928598</v>
      </c>
      <c r="AS224" s="24">
        <f t="shared" si="73"/>
        <v>6847.187990930917</v>
      </c>
      <c r="AT224" s="24">
        <f t="shared" si="73"/>
        <v>6903.908849856152</v>
      </c>
      <c r="AU224" s="24">
        <f t="shared" si="72"/>
        <v>6847.263698502578</v>
      </c>
      <c r="AV224" s="24">
        <f t="shared" si="71"/>
        <v>6977.021685683425</v>
      </c>
      <c r="AW224" s="24">
        <f t="shared" si="71"/>
        <v>6879.577123830169</v>
      </c>
      <c r="AX224" s="24">
        <f t="shared" si="71"/>
        <v>7168.764230744327</v>
      </c>
      <c r="AY224" s="24">
        <f t="shared" si="71"/>
        <v>7269.167611715514</v>
      </c>
      <c r="AZ224" s="24">
        <f t="shared" si="71"/>
        <v>7537.721859347683</v>
      </c>
      <c r="BA224" s="24">
        <f t="shared" si="71"/>
        <v>7865.868492538843</v>
      </c>
      <c r="BB224" s="24">
        <f t="shared" si="71"/>
        <v>8022.603754315818</v>
      </c>
      <c r="BC224" s="24">
        <f t="shared" si="71"/>
        <v>7981.560868542441</v>
      </c>
      <c r="BD224" s="24">
        <f t="shared" si="71"/>
        <v>8371.56124711078</v>
      </c>
      <c r="BE224" s="24">
        <f t="shared" si="71"/>
        <v>8546.774620591268</v>
      </c>
      <c r="BF224" s="24">
        <f t="shared" si="71"/>
        <v>9501.960893923904</v>
      </c>
      <c r="BG224" s="24">
        <f t="shared" si="71"/>
        <v>10116.297162302171</v>
      </c>
      <c r="BH224" s="24">
        <f t="shared" si="71"/>
        <v>10861.573167960465</v>
      </c>
      <c r="BI224" s="24">
        <f t="shared" si="71"/>
        <v>11335.362195872043</v>
      </c>
      <c r="BJ224" s="24">
        <f t="shared" si="71"/>
        <v>11701.418862006893</v>
      </c>
      <c r="BK224" s="24">
        <f t="shared" si="71"/>
        <v>11373.864394711849</v>
      </c>
      <c r="BL224" s="24">
        <f t="shared" si="71"/>
        <v>10669.012082516769</v>
      </c>
      <c r="BM224" s="24">
        <f t="shared" si="71"/>
        <v>10186.218948002994</v>
      </c>
      <c r="BN224" s="24">
        <f t="shared" si="71"/>
        <v>10218.829316429308</v>
      </c>
      <c r="BO224" s="24"/>
      <c r="BP224" s="4"/>
      <c r="BQ224" s="42">
        <f ca="1" t="shared" si="59"/>
        <v>0.8726064584931184</v>
      </c>
      <c r="BR224" s="4"/>
      <c r="BS224" s="2">
        <v>89</v>
      </c>
      <c r="BT224" s="25">
        <f ca="1" t="shared" si="58"/>
        <v>7986</v>
      </c>
      <c r="BU224" s="2"/>
    </row>
    <row r="225" spans="3:73" ht="12.75">
      <c r="C225" s="1" t="s">
        <v>91</v>
      </c>
      <c r="D225" s="3">
        <f t="shared" si="60"/>
        <v>90</v>
      </c>
      <c r="E225" s="4">
        <v>2432</v>
      </c>
      <c r="F225" s="4">
        <v>2572</v>
      </c>
      <c r="G225" s="4">
        <v>2760</v>
      </c>
      <c r="H225" s="4">
        <v>2915</v>
      </c>
      <c r="I225" s="4">
        <v>3127</v>
      </c>
      <c r="J225" s="4">
        <v>3342</v>
      </c>
      <c r="K225" s="4">
        <v>3438</v>
      </c>
      <c r="L225" s="4">
        <v>3629</v>
      </c>
      <c r="M225" s="4">
        <v>3937</v>
      </c>
      <c r="N225" s="4">
        <v>3893</v>
      </c>
      <c r="O225" s="4">
        <v>4055</v>
      </c>
      <c r="P225" s="4">
        <v>4224</v>
      </c>
      <c r="Q225" s="4">
        <v>4260</v>
      </c>
      <c r="R225" s="4">
        <v>4690</v>
      </c>
      <c r="S225" s="4">
        <v>4727</v>
      </c>
      <c r="T225" s="4">
        <v>4790</v>
      </c>
      <c r="U225" s="4">
        <v>5023</v>
      </c>
      <c r="V225" s="4">
        <v>4983</v>
      </c>
      <c r="W225" s="4">
        <v>5186</v>
      </c>
      <c r="X225" s="4">
        <v>5301</v>
      </c>
      <c r="Y225" s="4">
        <v>5676</v>
      </c>
      <c r="Z225" s="4">
        <v>5770</v>
      </c>
      <c r="AA225" s="4">
        <v>5879</v>
      </c>
      <c r="AB225" s="4">
        <v>5790</v>
      </c>
      <c r="AC225" s="4">
        <v>6004</v>
      </c>
      <c r="AD225" s="4">
        <v>5925</v>
      </c>
      <c r="AE225" s="4">
        <v>6085</v>
      </c>
      <c r="AF225" s="4">
        <v>5742</v>
      </c>
      <c r="AG225" s="4">
        <v>5919</v>
      </c>
      <c r="AH225" s="54">
        <v>5869</v>
      </c>
      <c r="AI225" s="54">
        <v>6015</v>
      </c>
      <c r="AJ225" s="62">
        <v>5873</v>
      </c>
      <c r="AK225" s="24">
        <f t="shared" si="68"/>
        <v>6836.904742164238</v>
      </c>
      <c r="AL225" s="24">
        <f t="shared" si="68"/>
        <v>6712.228424558097</v>
      </c>
      <c r="AM225" s="24">
        <f t="shared" si="68"/>
        <v>6172.338572067173</v>
      </c>
      <c r="AN225" s="24">
        <f t="shared" si="68"/>
        <v>6441.743478518977</v>
      </c>
      <c r="AO225" s="24">
        <f t="shared" si="73"/>
        <v>6380.192798311412</v>
      </c>
      <c r="AP225" s="24">
        <f t="shared" si="73"/>
        <v>6287.651902764161</v>
      </c>
      <c r="AQ225" s="24">
        <f t="shared" si="73"/>
        <v>6148.917362748079</v>
      </c>
      <c r="AR225" s="24">
        <f t="shared" si="73"/>
        <v>5991.222696872168</v>
      </c>
      <c r="AS225" s="24">
        <f t="shared" si="73"/>
        <v>6064.29258161269</v>
      </c>
      <c r="AT225" s="24">
        <f t="shared" si="73"/>
        <v>5861.954926832658</v>
      </c>
      <c r="AU225" s="24">
        <f t="shared" si="72"/>
        <v>5910.514294396591</v>
      </c>
      <c r="AV225" s="24">
        <f t="shared" si="71"/>
        <v>5862.019740939309</v>
      </c>
      <c r="AW225" s="24">
        <f t="shared" si="71"/>
        <v>5973.107018411187</v>
      </c>
      <c r="AX225" s="24">
        <f t="shared" si="71"/>
        <v>5889.683629100813</v>
      </c>
      <c r="AY225" s="24">
        <f t="shared" si="71"/>
        <v>6137.259975536345</v>
      </c>
      <c r="AZ225" s="24">
        <f t="shared" si="71"/>
        <v>6223.2164432913205</v>
      </c>
      <c r="BA225" s="24">
        <f t="shared" si="71"/>
        <v>6453.128766001654</v>
      </c>
      <c r="BB225" s="24">
        <f t="shared" si="71"/>
        <v>6734.058802639505</v>
      </c>
      <c r="BC225" s="24">
        <f t="shared" si="71"/>
        <v>6868.241629399754</v>
      </c>
      <c r="BD225" s="24">
        <f t="shared" si="71"/>
        <v>6833.104351616621</v>
      </c>
      <c r="BE225" s="24">
        <f t="shared" si="71"/>
        <v>7166.98807784749</v>
      </c>
      <c r="BF225" s="24">
        <f t="shared" si="71"/>
        <v>7316.9902246092415</v>
      </c>
      <c r="BG225" s="24">
        <f t="shared" si="71"/>
        <v>8134.735974897006</v>
      </c>
      <c r="BH225" s="24">
        <f t="shared" si="71"/>
        <v>8660.676188590827</v>
      </c>
      <c r="BI225" s="24">
        <f t="shared" si="71"/>
        <v>9298.715389355466</v>
      </c>
      <c r="BJ225" s="24">
        <f t="shared" si="71"/>
        <v>9704.331524055448</v>
      </c>
      <c r="BK225" s="24">
        <f t="shared" si="71"/>
        <v>10017.716767806785</v>
      </c>
      <c r="BL225" s="24">
        <f t="shared" si="71"/>
        <v>9737.293691076688</v>
      </c>
      <c r="BM225" s="24">
        <f t="shared" si="71"/>
        <v>9133.861670569302</v>
      </c>
      <c r="BN225" s="24">
        <f t="shared" si="71"/>
        <v>8720.537018573114</v>
      </c>
      <c r="BO225" s="24"/>
      <c r="BP225" s="4"/>
      <c r="BQ225" s="42">
        <f ca="1" t="shared" si="59"/>
        <v>0.8561112875236963</v>
      </c>
      <c r="BR225" s="4"/>
      <c r="BS225" s="2">
        <v>90</v>
      </c>
      <c r="BT225" s="25">
        <f ca="1" t="shared" si="58"/>
        <v>5873</v>
      </c>
      <c r="BU225" s="2"/>
    </row>
    <row r="226" spans="3:73" ht="12.75">
      <c r="C226" s="1" t="s">
        <v>92</v>
      </c>
      <c r="D226" s="3">
        <f t="shared" si="60"/>
        <v>91</v>
      </c>
      <c r="E226" s="4">
        <v>1911</v>
      </c>
      <c r="F226" s="4">
        <v>1987</v>
      </c>
      <c r="G226" s="4">
        <v>2066</v>
      </c>
      <c r="H226" s="4">
        <v>2229</v>
      </c>
      <c r="I226" s="4">
        <v>2391</v>
      </c>
      <c r="J226" s="4">
        <v>2545</v>
      </c>
      <c r="K226" s="4">
        <v>2736</v>
      </c>
      <c r="L226" s="4">
        <v>2800</v>
      </c>
      <c r="M226" s="4">
        <v>2971</v>
      </c>
      <c r="N226" s="4">
        <v>3234</v>
      </c>
      <c r="O226" s="4">
        <v>3199</v>
      </c>
      <c r="P226" s="4">
        <v>3327</v>
      </c>
      <c r="Q226" s="4">
        <v>3508</v>
      </c>
      <c r="R226" s="4">
        <v>3532</v>
      </c>
      <c r="S226" s="4">
        <v>3822</v>
      </c>
      <c r="T226" s="4">
        <v>3886</v>
      </c>
      <c r="U226" s="4">
        <v>3931</v>
      </c>
      <c r="V226" s="4">
        <v>4157</v>
      </c>
      <c r="W226" s="4">
        <v>4084</v>
      </c>
      <c r="X226" s="4">
        <v>4338</v>
      </c>
      <c r="Y226" s="4">
        <v>4412</v>
      </c>
      <c r="Z226" s="4">
        <v>4745</v>
      </c>
      <c r="AA226" s="4">
        <v>4856</v>
      </c>
      <c r="AB226" s="4">
        <v>4905</v>
      </c>
      <c r="AC226" s="4">
        <v>4800</v>
      </c>
      <c r="AD226" s="4">
        <v>4976</v>
      </c>
      <c r="AE226" s="4">
        <v>4944</v>
      </c>
      <c r="AF226" s="4">
        <v>5081</v>
      </c>
      <c r="AG226" s="4">
        <v>4822</v>
      </c>
      <c r="AH226" s="54">
        <v>4986</v>
      </c>
      <c r="AI226" s="54">
        <v>4927</v>
      </c>
      <c r="AJ226" s="62">
        <v>5055</v>
      </c>
      <c r="AK226" s="24">
        <f t="shared" si="68"/>
        <v>4937.757403746861</v>
      </c>
      <c r="AL226" s="24">
        <f t="shared" si="68"/>
        <v>5748.16567500996</v>
      </c>
      <c r="AM226" s="24">
        <f t="shared" si="68"/>
        <v>5643.343367785097</v>
      </c>
      <c r="AN226" s="24">
        <f t="shared" si="68"/>
        <v>5189.427972528012</v>
      </c>
      <c r="AO226" s="24">
        <f t="shared" si="73"/>
        <v>5415.931645512539</v>
      </c>
      <c r="AP226" s="24">
        <f t="shared" si="73"/>
        <v>5364.182568907642</v>
      </c>
      <c r="AQ226" s="24">
        <f t="shared" si="73"/>
        <v>5286.378296451009</v>
      </c>
      <c r="AR226" s="24">
        <f t="shared" si="73"/>
        <v>5169.73646057159</v>
      </c>
      <c r="AS226" s="24">
        <f t="shared" si="73"/>
        <v>5037.153793457652</v>
      </c>
      <c r="AT226" s="24">
        <f t="shared" si="73"/>
        <v>5098.5877053201475</v>
      </c>
      <c r="AU226" s="24">
        <f t="shared" si="72"/>
        <v>4928.471197071062</v>
      </c>
      <c r="AV226" s="24">
        <f t="shared" si="71"/>
        <v>4969.297755339422</v>
      </c>
      <c r="AW226" s="24">
        <f t="shared" si="71"/>
        <v>4928.525689891594</v>
      </c>
      <c r="AX226" s="24">
        <f t="shared" si="71"/>
        <v>5021.92293606882</v>
      </c>
      <c r="AY226" s="24">
        <f t="shared" si="71"/>
        <v>4951.7842576739695</v>
      </c>
      <c r="AZ226" s="24">
        <f t="shared" si="71"/>
        <v>5159.935447458517</v>
      </c>
      <c r="BA226" s="24">
        <f t="shared" si="71"/>
        <v>5232.203825639524</v>
      </c>
      <c r="BB226" s="24">
        <f t="shared" si="71"/>
        <v>5425.50388926554</v>
      </c>
      <c r="BC226" s="24">
        <f t="shared" si="71"/>
        <v>5661.697379533449</v>
      </c>
      <c r="BD226" s="24">
        <f t="shared" si="71"/>
        <v>5774.5123371856025</v>
      </c>
      <c r="BE226" s="24">
        <f t="shared" si="71"/>
        <v>5744.970475526966</v>
      </c>
      <c r="BF226" s="24">
        <f t="shared" si="71"/>
        <v>6025.685074741517</v>
      </c>
      <c r="BG226" s="24">
        <f t="shared" si="71"/>
        <v>6151.8002136399955</v>
      </c>
      <c r="BH226" s="24">
        <f t="shared" si="71"/>
        <v>6839.324499842267</v>
      </c>
      <c r="BI226" s="24">
        <f t="shared" si="71"/>
        <v>7281.511658721012</v>
      </c>
      <c r="BJ226" s="24">
        <f t="shared" si="71"/>
        <v>7817.946664247375</v>
      </c>
      <c r="BK226" s="24">
        <f t="shared" si="71"/>
        <v>8158.970684712898</v>
      </c>
      <c r="BL226" s="24">
        <f t="shared" si="71"/>
        <v>8422.451070811687</v>
      </c>
      <c r="BM226" s="24">
        <f t="shared" si="71"/>
        <v>8186.683809904907</v>
      </c>
      <c r="BN226" s="24">
        <f t="shared" si="71"/>
        <v>7679.344983594969</v>
      </c>
      <c r="BO226" s="24"/>
      <c r="BP226" s="4"/>
      <c r="BQ226" s="42">
        <f ca="1" t="shared" si="59"/>
        <v>0.8407555599773304</v>
      </c>
      <c r="BR226" s="4"/>
      <c r="BS226" s="2">
        <v>91</v>
      </c>
      <c r="BT226" s="25">
        <f ca="1" t="shared" si="58"/>
        <v>5055</v>
      </c>
      <c r="BU226" s="2"/>
    </row>
    <row r="227" spans="3:73" ht="12.75">
      <c r="C227" s="1" t="s">
        <v>93</v>
      </c>
      <c r="D227" s="3">
        <f t="shared" si="60"/>
        <v>92</v>
      </c>
      <c r="E227" s="4">
        <v>1373</v>
      </c>
      <c r="F227" s="4">
        <v>1549</v>
      </c>
      <c r="G227" s="4">
        <v>1549</v>
      </c>
      <c r="H227" s="4">
        <v>1626</v>
      </c>
      <c r="I227" s="4">
        <v>1786</v>
      </c>
      <c r="J227" s="4">
        <v>1874</v>
      </c>
      <c r="K227" s="4">
        <v>2022</v>
      </c>
      <c r="L227" s="4">
        <v>2149</v>
      </c>
      <c r="M227" s="4">
        <v>2273</v>
      </c>
      <c r="N227" s="4">
        <v>2390</v>
      </c>
      <c r="O227" s="4">
        <v>2592</v>
      </c>
      <c r="P227" s="4">
        <v>2543</v>
      </c>
      <c r="Q227" s="4">
        <v>2670</v>
      </c>
      <c r="R227" s="4">
        <v>2818</v>
      </c>
      <c r="S227" s="4">
        <v>2853</v>
      </c>
      <c r="T227" s="4">
        <v>3053</v>
      </c>
      <c r="U227" s="4">
        <v>3147</v>
      </c>
      <c r="V227" s="4">
        <v>3098</v>
      </c>
      <c r="W227" s="4">
        <v>3386</v>
      </c>
      <c r="X227" s="4">
        <v>3257</v>
      </c>
      <c r="Y227" s="4">
        <v>3526</v>
      </c>
      <c r="Z227" s="4">
        <v>3520</v>
      </c>
      <c r="AA227" s="4">
        <v>3896</v>
      </c>
      <c r="AB227" s="4">
        <v>3890</v>
      </c>
      <c r="AC227" s="4">
        <v>4012</v>
      </c>
      <c r="AD227" s="4">
        <v>3898</v>
      </c>
      <c r="AE227" s="4">
        <v>4069</v>
      </c>
      <c r="AF227" s="4">
        <v>4058</v>
      </c>
      <c r="AG227" s="4">
        <v>4202</v>
      </c>
      <c r="AH227" s="54">
        <v>3960</v>
      </c>
      <c r="AI227" s="54">
        <v>4171</v>
      </c>
      <c r="AJ227" s="62">
        <v>4118</v>
      </c>
      <c r="AK227" s="24">
        <f t="shared" si="68"/>
        <v>4201.684052161695</v>
      </c>
      <c r="AL227" s="24">
        <f t="shared" si="68"/>
        <v>4104.232747134822</v>
      </c>
      <c r="AM227" s="24">
        <f t="shared" si="68"/>
        <v>4777.83898039023</v>
      </c>
      <c r="AN227" s="24">
        <f t="shared" si="68"/>
        <v>4690.711341106848</v>
      </c>
      <c r="AO227" s="24">
        <f t="shared" si="73"/>
        <v>4313.419733335855</v>
      </c>
      <c r="AP227" s="24">
        <f t="shared" si="73"/>
        <v>4501.688154806702</v>
      </c>
      <c r="AQ227" s="24">
        <f t="shared" si="73"/>
        <v>4458.674649389316</v>
      </c>
      <c r="AR227" s="24">
        <f t="shared" si="73"/>
        <v>4394.004229850032</v>
      </c>
      <c r="AS227" s="24">
        <f t="shared" si="73"/>
        <v>4297.052273048961</v>
      </c>
      <c r="AT227" s="24">
        <f t="shared" si="73"/>
        <v>4186.850398072562</v>
      </c>
      <c r="AU227" s="24">
        <f t="shared" si="72"/>
        <v>4237.913877347449</v>
      </c>
      <c r="AV227" s="24">
        <f t="shared" si="71"/>
        <v>4096.514110835161</v>
      </c>
      <c r="AW227" s="24">
        <f t="shared" si="71"/>
        <v>4130.448888042049</v>
      </c>
      <c r="AX227" s="24">
        <f t="shared" si="71"/>
        <v>4096.55940492319</v>
      </c>
      <c r="AY227" s="24">
        <f t="shared" si="71"/>
        <v>4174.190605670701</v>
      </c>
      <c r="AZ227" s="24">
        <f t="shared" si="71"/>
        <v>4115.891779468656</v>
      </c>
      <c r="BA227" s="24">
        <f t="shared" si="71"/>
        <v>4288.905732892239</v>
      </c>
      <c r="BB227" s="24">
        <f t="shared" si="71"/>
        <v>4348.974752096736</v>
      </c>
      <c r="BC227" s="24">
        <f t="shared" si="71"/>
        <v>4509.644543317166</v>
      </c>
      <c r="BD227" s="24">
        <f t="shared" si="71"/>
        <v>4705.967079673857</v>
      </c>
      <c r="BE227" s="24">
        <f t="shared" si="71"/>
        <v>4799.738159478477</v>
      </c>
      <c r="BF227" s="24">
        <f t="shared" si="71"/>
        <v>4775.183150773777</v>
      </c>
      <c r="BG227" s="24">
        <f t="shared" si="71"/>
        <v>5008.511351511411</v>
      </c>
      <c r="BH227" s="24">
        <f t="shared" si="71"/>
        <v>5113.337457910203</v>
      </c>
      <c r="BI227" s="24">
        <f t="shared" si="71"/>
        <v>5684.803299415631</v>
      </c>
      <c r="BJ227" s="24">
        <f t="shared" si="71"/>
        <v>6052.346471231954</v>
      </c>
      <c r="BK227" s="24">
        <f t="shared" si="71"/>
        <v>6498.227857530943</v>
      </c>
      <c r="BL227" s="24">
        <f t="shared" si="71"/>
        <v>6781.684868054</v>
      </c>
      <c r="BM227" s="24">
        <f t="shared" si="71"/>
        <v>7000.688099770851</v>
      </c>
      <c r="BN227" s="24">
        <f t="shared" si="71"/>
        <v>6804.71984256534</v>
      </c>
      <c r="BO227" s="24"/>
      <c r="BP227" s="4"/>
      <c r="BQ227" s="42">
        <f ca="1" t="shared" si="59"/>
        <v>0.8311936799528575</v>
      </c>
      <c r="BR227" s="4"/>
      <c r="BS227" s="2">
        <v>92</v>
      </c>
      <c r="BT227" s="25">
        <f ca="1" t="shared" si="58"/>
        <v>4118</v>
      </c>
      <c r="BU227" s="2"/>
    </row>
    <row r="228" spans="3:73" ht="12.75">
      <c r="C228" s="1" t="s">
        <v>94</v>
      </c>
      <c r="D228" s="3">
        <f t="shared" si="60"/>
        <v>93</v>
      </c>
      <c r="E228" s="4">
        <v>1062</v>
      </c>
      <c r="F228" s="4">
        <v>1040</v>
      </c>
      <c r="G228" s="4">
        <v>1179</v>
      </c>
      <c r="H228" s="4">
        <v>1192</v>
      </c>
      <c r="I228" s="4">
        <v>1304</v>
      </c>
      <c r="J228" s="4">
        <v>1386</v>
      </c>
      <c r="K228" s="4">
        <v>1450</v>
      </c>
      <c r="L228" s="4">
        <v>1576</v>
      </c>
      <c r="M228" s="4">
        <v>1695</v>
      </c>
      <c r="N228" s="4">
        <v>1772</v>
      </c>
      <c r="O228" s="4">
        <v>1910</v>
      </c>
      <c r="P228" s="4">
        <v>2015</v>
      </c>
      <c r="Q228" s="4">
        <v>1995</v>
      </c>
      <c r="R228" s="4">
        <v>2097</v>
      </c>
      <c r="S228" s="4">
        <v>2200</v>
      </c>
      <c r="T228" s="4">
        <v>2225</v>
      </c>
      <c r="U228" s="4">
        <v>2394</v>
      </c>
      <c r="V228" s="4">
        <v>2475</v>
      </c>
      <c r="W228" s="4">
        <v>2451</v>
      </c>
      <c r="X228" s="4">
        <v>2709</v>
      </c>
      <c r="Y228" s="4">
        <v>2568</v>
      </c>
      <c r="Z228" s="4">
        <v>2805</v>
      </c>
      <c r="AA228" s="4">
        <v>2790</v>
      </c>
      <c r="AB228" s="4">
        <v>3138</v>
      </c>
      <c r="AC228" s="4">
        <v>3063</v>
      </c>
      <c r="AD228" s="4">
        <v>3212</v>
      </c>
      <c r="AE228" s="4">
        <v>3116</v>
      </c>
      <c r="AF228" s="4">
        <v>3261</v>
      </c>
      <c r="AG228" s="4">
        <v>3262</v>
      </c>
      <c r="AH228" s="54">
        <v>3393</v>
      </c>
      <c r="AI228" s="54">
        <v>3159</v>
      </c>
      <c r="AJ228" s="62">
        <v>3391</v>
      </c>
      <c r="AK228" s="24">
        <f aca="true" t="shared" si="74" ref="AJ228:AN238">AJ227*$BQ228</f>
        <v>3319.374833417415</v>
      </c>
      <c r="AL228" s="24">
        <f t="shared" si="74"/>
        <v>3386.8296019224954</v>
      </c>
      <c r="AM228" s="24">
        <f t="shared" si="74"/>
        <v>3308.277535533499</v>
      </c>
      <c r="AN228" s="24">
        <f t="shared" si="74"/>
        <v>3851.247807097633</v>
      </c>
      <c r="AO228" s="24">
        <f t="shared" si="73"/>
        <v>3781.0172842388833</v>
      </c>
      <c r="AP228" s="24">
        <f t="shared" si="73"/>
        <v>3476.895801068746</v>
      </c>
      <c r="AQ228" s="24">
        <f t="shared" si="73"/>
        <v>3628.652347974417</v>
      </c>
      <c r="AR228" s="24">
        <f t="shared" si="73"/>
        <v>3593.9806754684587</v>
      </c>
      <c r="AS228" s="24">
        <f t="shared" si="73"/>
        <v>3541.8521268804925</v>
      </c>
      <c r="AT228" s="24">
        <f t="shared" si="73"/>
        <v>3463.7025675176833</v>
      </c>
      <c r="AU228" s="24">
        <f t="shared" si="72"/>
        <v>3374.8727155526344</v>
      </c>
      <c r="AV228" s="24">
        <f t="shared" si="71"/>
        <v>3416.033188600665</v>
      </c>
      <c r="AW228" s="24">
        <f t="shared" si="71"/>
        <v>3302.0558145326745</v>
      </c>
      <c r="AX228" s="24">
        <f t="shared" si="71"/>
        <v>3329.4094438280044</v>
      </c>
      <c r="AY228" s="24">
        <f t="shared" si="71"/>
        <v>3302.09232450254</v>
      </c>
      <c r="AZ228" s="24">
        <f t="shared" si="71"/>
        <v>3364.6681025620987</v>
      </c>
      <c r="BA228" s="24">
        <f t="shared" si="71"/>
        <v>3317.675471063108</v>
      </c>
      <c r="BB228" s="24">
        <f t="shared" si="71"/>
        <v>3457.1359282812464</v>
      </c>
      <c r="BC228" s="24">
        <f t="shared" si="71"/>
        <v>3505.555450043139</v>
      </c>
      <c r="BD228" s="24">
        <f t="shared" si="71"/>
        <v>3635.065712662742</v>
      </c>
      <c r="BE228" s="24">
        <f t="shared" si="71"/>
        <v>3793.3143980476566</v>
      </c>
      <c r="BF228" s="24">
        <f t="shared" si="71"/>
        <v>3868.899964440525</v>
      </c>
      <c r="BG228" s="24">
        <f t="shared" si="71"/>
        <v>3849.1070363373856</v>
      </c>
      <c r="BH228" s="24">
        <f t="shared" si="71"/>
        <v>4037.1846850637257</v>
      </c>
      <c r="BI228" s="24">
        <f t="shared" si="71"/>
        <v>4121.681319222367</v>
      </c>
      <c r="BJ228" s="24">
        <f t="shared" si="71"/>
        <v>4582.319816660644</v>
      </c>
      <c r="BK228" s="24">
        <f t="shared" si="71"/>
        <v>4878.583428783401</v>
      </c>
      <c r="BL228" s="24">
        <f t="shared" si="71"/>
        <v>5237.992717848514</v>
      </c>
      <c r="BM228" s="24">
        <f t="shared" si="71"/>
        <v>5466.477435450741</v>
      </c>
      <c r="BN228" s="24">
        <f t="shared" si="71"/>
        <v>5643.008230933499</v>
      </c>
      <c r="BO228" s="24"/>
      <c r="BP228" s="4"/>
      <c r="BQ228" s="42">
        <f ca="1" t="shared" si="59"/>
        <v>0.8060647968473568</v>
      </c>
      <c r="BR228" s="4"/>
      <c r="BS228" s="2">
        <v>93</v>
      </c>
      <c r="BT228" s="25">
        <f ca="1" t="shared" si="58"/>
        <v>3391</v>
      </c>
      <c r="BU228" s="2"/>
    </row>
    <row r="229" spans="3:73" ht="12.75">
      <c r="C229" s="1" t="s">
        <v>95</v>
      </c>
      <c r="D229" s="3">
        <f t="shared" si="60"/>
        <v>94</v>
      </c>
      <c r="E229" s="4">
        <v>741</v>
      </c>
      <c r="F229" s="4">
        <v>808</v>
      </c>
      <c r="G229" s="4">
        <v>782</v>
      </c>
      <c r="H229" s="4">
        <v>878</v>
      </c>
      <c r="I229" s="4">
        <v>924</v>
      </c>
      <c r="J229" s="4">
        <v>1009</v>
      </c>
      <c r="K229" s="4">
        <v>1068</v>
      </c>
      <c r="L229" s="4">
        <v>1104</v>
      </c>
      <c r="M229" s="4">
        <v>1210</v>
      </c>
      <c r="N229" s="4">
        <v>1308</v>
      </c>
      <c r="O229" s="4">
        <v>1363</v>
      </c>
      <c r="P229" s="4">
        <v>1455</v>
      </c>
      <c r="Q229" s="4">
        <v>1540</v>
      </c>
      <c r="R229" s="4">
        <v>1501</v>
      </c>
      <c r="S229" s="4">
        <v>1609</v>
      </c>
      <c r="T229" s="4">
        <v>1655</v>
      </c>
      <c r="U229" s="4">
        <v>1713</v>
      </c>
      <c r="V229" s="4">
        <v>1830</v>
      </c>
      <c r="W229" s="4">
        <v>1890</v>
      </c>
      <c r="X229" s="4">
        <v>1919</v>
      </c>
      <c r="Y229" s="4">
        <v>2104</v>
      </c>
      <c r="Z229" s="4">
        <v>2008</v>
      </c>
      <c r="AA229" s="4">
        <v>2171</v>
      </c>
      <c r="AB229" s="4">
        <v>2127</v>
      </c>
      <c r="AC229" s="4">
        <v>2430</v>
      </c>
      <c r="AD229" s="4">
        <v>2400</v>
      </c>
      <c r="AE229" s="4">
        <v>2542</v>
      </c>
      <c r="AF229" s="4">
        <v>2453</v>
      </c>
      <c r="AG229" s="4">
        <v>2570</v>
      </c>
      <c r="AH229" s="54">
        <v>2580</v>
      </c>
      <c r="AI229" s="54">
        <v>2667</v>
      </c>
      <c r="AJ229" s="62">
        <v>2475</v>
      </c>
      <c r="AK229" s="24">
        <f t="shared" si="74"/>
        <v>2668.0745838134226</v>
      </c>
      <c r="AL229" s="24">
        <f t="shared" si="74"/>
        <v>2611.719146915635</v>
      </c>
      <c r="AM229" s="24">
        <f t="shared" si="74"/>
        <v>2664.7932705975645</v>
      </c>
      <c r="AN229" s="24">
        <f t="shared" si="74"/>
        <v>2602.9876758353985</v>
      </c>
      <c r="AO229" s="24">
        <f t="shared" si="73"/>
        <v>3030.202415241632</v>
      </c>
      <c r="AP229" s="24">
        <f t="shared" si="73"/>
        <v>2974.9442987428533</v>
      </c>
      <c r="AQ229" s="24">
        <f t="shared" si="73"/>
        <v>2735.6583065169953</v>
      </c>
      <c r="AR229" s="24">
        <f t="shared" si="73"/>
        <v>2855.0619590461342</v>
      </c>
      <c r="AS229" s="24">
        <f t="shared" si="73"/>
        <v>2827.781921242699</v>
      </c>
      <c r="AT229" s="24">
        <f t="shared" si="73"/>
        <v>2786.7666291227824</v>
      </c>
      <c r="AU229" s="24">
        <f t="shared" si="72"/>
        <v>2725.2777311363097</v>
      </c>
      <c r="AV229" s="24">
        <f t="shared" si="71"/>
        <v>2655.3854662257063</v>
      </c>
      <c r="AW229" s="24">
        <f t="shared" si="71"/>
        <v>2687.7709607692595</v>
      </c>
      <c r="AX229" s="24">
        <f t="shared" si="71"/>
        <v>2598.0923600967144</v>
      </c>
      <c r="AY229" s="24">
        <f t="shared" si="71"/>
        <v>2619.6144842777594</v>
      </c>
      <c r="AZ229" s="24">
        <f t="shared" si="71"/>
        <v>2598.121086526279</v>
      </c>
      <c r="BA229" s="24">
        <f t="shared" si="71"/>
        <v>2647.356369039714</v>
      </c>
      <c r="BB229" s="24">
        <f t="shared" si="71"/>
        <v>2610.382070682602</v>
      </c>
      <c r="BC229" s="24">
        <f t="shared" si="71"/>
        <v>2720.111030090067</v>
      </c>
      <c r="BD229" s="24">
        <f t="shared" si="71"/>
        <v>2758.20802076341</v>
      </c>
      <c r="BE229" s="24">
        <f t="shared" si="71"/>
        <v>2860.1080620604803</v>
      </c>
      <c r="BF229" s="24">
        <f t="shared" si="71"/>
        <v>2984.6197976539265</v>
      </c>
      <c r="BG229" s="24">
        <f t="shared" si="71"/>
        <v>3044.091318914898</v>
      </c>
      <c r="BH229" s="24">
        <f t="shared" si="71"/>
        <v>3028.518034216805</v>
      </c>
      <c r="BI229" s="24">
        <f t="shared" si="71"/>
        <v>3176.4995129399363</v>
      </c>
      <c r="BJ229" s="24">
        <f t="shared" si="71"/>
        <v>3242.982356353812</v>
      </c>
      <c r="BK229" s="24">
        <f t="shared" si="71"/>
        <v>3605.417587064833</v>
      </c>
      <c r="BL229" s="24">
        <f t="shared" si="71"/>
        <v>3838.5209234297654</v>
      </c>
      <c r="BM229" s="24">
        <f t="shared" si="71"/>
        <v>4121.307944763023</v>
      </c>
      <c r="BN229" s="24">
        <f t="shared" si="71"/>
        <v>4301.082131676703</v>
      </c>
      <c r="BO229" s="24"/>
      <c r="BP229" s="4"/>
      <c r="BQ229" s="42">
        <f ca="1" t="shared" si="59"/>
        <v>0.7868105525843181</v>
      </c>
      <c r="BR229" s="4"/>
      <c r="BS229" s="2">
        <v>94</v>
      </c>
      <c r="BT229" s="25">
        <f ca="1" t="shared" si="58"/>
        <v>2475</v>
      </c>
      <c r="BU229" s="2"/>
    </row>
    <row r="230" spans="3:73" ht="12.75">
      <c r="C230" s="1" t="s">
        <v>96</v>
      </c>
      <c r="D230" s="3">
        <f t="shared" si="60"/>
        <v>95</v>
      </c>
      <c r="E230" s="4">
        <v>493</v>
      </c>
      <c r="F230" s="4">
        <v>511</v>
      </c>
      <c r="G230" s="4">
        <v>582</v>
      </c>
      <c r="H230" s="4">
        <v>569</v>
      </c>
      <c r="I230" s="4">
        <v>681</v>
      </c>
      <c r="J230" s="4">
        <v>692</v>
      </c>
      <c r="K230" s="4">
        <v>751</v>
      </c>
      <c r="L230" s="4">
        <v>776</v>
      </c>
      <c r="M230" s="4">
        <v>832</v>
      </c>
      <c r="N230" s="4">
        <v>912</v>
      </c>
      <c r="O230" s="4">
        <v>984</v>
      </c>
      <c r="P230" s="4">
        <v>1006</v>
      </c>
      <c r="Q230" s="4">
        <v>1085</v>
      </c>
      <c r="R230" s="4">
        <v>1148</v>
      </c>
      <c r="S230" s="4">
        <v>1142</v>
      </c>
      <c r="T230" s="4">
        <v>1174</v>
      </c>
      <c r="U230" s="4">
        <v>1218</v>
      </c>
      <c r="V230" s="4">
        <v>1221</v>
      </c>
      <c r="W230" s="4">
        <v>1364</v>
      </c>
      <c r="X230" s="4">
        <v>1392</v>
      </c>
      <c r="Y230" s="4">
        <v>1469</v>
      </c>
      <c r="Z230" s="4">
        <v>1580</v>
      </c>
      <c r="AA230" s="4">
        <v>1561</v>
      </c>
      <c r="AB230" s="4">
        <v>1617</v>
      </c>
      <c r="AC230" s="4">
        <v>1579</v>
      </c>
      <c r="AD230" s="4">
        <v>1856</v>
      </c>
      <c r="AE230" s="4">
        <v>1828</v>
      </c>
      <c r="AF230" s="4">
        <v>1979</v>
      </c>
      <c r="AG230" s="4">
        <v>1896</v>
      </c>
      <c r="AH230" s="54">
        <v>1994</v>
      </c>
      <c r="AI230" s="54">
        <v>1967</v>
      </c>
      <c r="AJ230" s="62">
        <v>2045</v>
      </c>
      <c r="AK230" s="24">
        <f t="shared" si="74"/>
        <v>1901.6726353040137</v>
      </c>
      <c r="AL230" s="24">
        <f t="shared" si="74"/>
        <v>2050.021989894194</v>
      </c>
      <c r="AM230" s="24">
        <f t="shared" si="74"/>
        <v>2006.7211445612147</v>
      </c>
      <c r="AN230" s="24">
        <f t="shared" si="74"/>
        <v>2047.5007844192614</v>
      </c>
      <c r="AO230" s="24">
        <f t="shared" si="73"/>
        <v>2000.012296230211</v>
      </c>
      <c r="AP230" s="24">
        <f t="shared" si="73"/>
        <v>2328.2638434331884</v>
      </c>
      <c r="AQ230" s="24">
        <f t="shared" si="73"/>
        <v>2285.8061270597873</v>
      </c>
      <c r="AR230" s="24">
        <f t="shared" si="73"/>
        <v>2101.9501175941373</v>
      </c>
      <c r="AS230" s="24">
        <f t="shared" si="73"/>
        <v>2193.6942220668698</v>
      </c>
      <c r="AT230" s="24">
        <f t="shared" si="73"/>
        <v>2172.733534640263</v>
      </c>
      <c r="AU230" s="24">
        <f t="shared" si="72"/>
        <v>2141.219329123719</v>
      </c>
      <c r="AV230" s="24">
        <f t="shared" si="71"/>
        <v>2093.974175719325</v>
      </c>
      <c r="AW230" s="24">
        <f t="shared" si="71"/>
        <v>2040.2722736587539</v>
      </c>
      <c r="AX230" s="24">
        <f t="shared" si="71"/>
        <v>2065.1557519433045</v>
      </c>
      <c r="AY230" s="24">
        <f t="shared" si="71"/>
        <v>1996.250967752866</v>
      </c>
      <c r="AZ230" s="24">
        <f t="shared" si="71"/>
        <v>2012.7875473927481</v>
      </c>
      <c r="BA230" s="24">
        <f t="shared" si="71"/>
        <v>1996.273039779134</v>
      </c>
      <c r="BB230" s="24">
        <f t="shared" si="71"/>
        <v>2034.103096121462</v>
      </c>
      <c r="BC230" s="24">
        <f t="shared" si="71"/>
        <v>2005.6937985880127</v>
      </c>
      <c r="BD230" s="24">
        <f t="shared" si="71"/>
        <v>2090.0043276407646</v>
      </c>
      <c r="BE230" s="24">
        <f t="shared" si="71"/>
        <v>2119.276248711847</v>
      </c>
      <c r="BF230" s="24">
        <f t="shared" si="71"/>
        <v>2197.5714083364887</v>
      </c>
      <c r="BG230" s="24">
        <f t="shared" si="71"/>
        <v>2293.240321610131</v>
      </c>
      <c r="BH230" s="24">
        <f t="shared" si="71"/>
        <v>2338.935418402814</v>
      </c>
      <c r="BI230" s="24">
        <f t="shared" si="71"/>
        <v>2326.9696449271933</v>
      </c>
      <c r="BJ230" s="24">
        <f t="shared" si="71"/>
        <v>2440.671595884608</v>
      </c>
      <c r="BK230" s="24">
        <f t="shared" si="71"/>
        <v>2491.753860142131</v>
      </c>
      <c r="BL230" s="24">
        <f t="shared" si="71"/>
        <v>2770.231904713139</v>
      </c>
      <c r="BM230" s="24">
        <f t="shared" si="71"/>
        <v>2949.3374545972842</v>
      </c>
      <c r="BN230" s="24">
        <f t="shared" si="71"/>
        <v>3166.617592006815</v>
      </c>
      <c r="BO230" s="24"/>
      <c r="BP230" s="4"/>
      <c r="BQ230" s="42">
        <f ca="1" t="shared" si="59"/>
        <v>0.7683525799208136</v>
      </c>
      <c r="BR230" s="4"/>
      <c r="BS230" s="2">
        <v>95</v>
      </c>
      <c r="BT230" s="25">
        <f ca="1" t="shared" si="58"/>
        <v>2045</v>
      </c>
      <c r="BU230" s="2"/>
    </row>
    <row r="231" spans="3:73" ht="12.75">
      <c r="C231" s="1" t="s">
        <v>97</v>
      </c>
      <c r="D231" s="3">
        <f t="shared" si="60"/>
        <v>96</v>
      </c>
      <c r="E231" s="4">
        <v>363</v>
      </c>
      <c r="F231" s="4">
        <v>360</v>
      </c>
      <c r="G231" s="4">
        <v>367</v>
      </c>
      <c r="H231" s="4">
        <v>422</v>
      </c>
      <c r="I231" s="4">
        <v>418</v>
      </c>
      <c r="J231" s="4">
        <v>481</v>
      </c>
      <c r="K231" s="4">
        <v>501</v>
      </c>
      <c r="L231" s="4">
        <v>520</v>
      </c>
      <c r="M231" s="4">
        <v>576</v>
      </c>
      <c r="N231" s="4">
        <v>629</v>
      </c>
      <c r="O231" s="4">
        <v>669</v>
      </c>
      <c r="P231" s="4">
        <v>704</v>
      </c>
      <c r="Q231" s="4">
        <v>741</v>
      </c>
      <c r="R231" s="4">
        <v>799</v>
      </c>
      <c r="S231" s="4">
        <v>816</v>
      </c>
      <c r="T231" s="4">
        <v>820</v>
      </c>
      <c r="U231" s="4">
        <v>869</v>
      </c>
      <c r="V231" s="4">
        <v>861</v>
      </c>
      <c r="W231" s="4">
        <v>886</v>
      </c>
      <c r="X231" s="4">
        <v>996</v>
      </c>
      <c r="Y231" s="4">
        <v>1033</v>
      </c>
      <c r="Z231" s="4">
        <v>1067</v>
      </c>
      <c r="AA231" s="4">
        <v>1164</v>
      </c>
      <c r="AB231" s="4">
        <v>1154</v>
      </c>
      <c r="AC231" s="4">
        <v>1189</v>
      </c>
      <c r="AD231" s="4">
        <v>1148</v>
      </c>
      <c r="AE231" s="4">
        <v>1375</v>
      </c>
      <c r="AF231" s="4">
        <v>1319</v>
      </c>
      <c r="AG231" s="4">
        <v>1465</v>
      </c>
      <c r="AH231" s="54">
        <v>1404</v>
      </c>
      <c r="AI231" s="54">
        <v>1511</v>
      </c>
      <c r="AJ231" s="62">
        <v>1445</v>
      </c>
      <c r="AK231" s="24">
        <f t="shared" si="74"/>
        <v>1522.094113301832</v>
      </c>
      <c r="AL231" s="24">
        <f t="shared" si="74"/>
        <v>1415.415512774289</v>
      </c>
      <c r="AM231" s="24">
        <f t="shared" si="74"/>
        <v>1525.831981886191</v>
      </c>
      <c r="AN231" s="24">
        <f t="shared" si="74"/>
        <v>1493.6031497187969</v>
      </c>
      <c r="AO231" s="24">
        <f t="shared" si="73"/>
        <v>1523.9554478950813</v>
      </c>
      <c r="AP231" s="24">
        <f t="shared" si="73"/>
        <v>1488.6097518940264</v>
      </c>
      <c r="AQ231" s="24">
        <f t="shared" si="73"/>
        <v>1732.9274769208578</v>
      </c>
      <c r="AR231" s="24">
        <f t="shared" si="73"/>
        <v>1701.3261858909348</v>
      </c>
      <c r="AS231" s="24">
        <f t="shared" si="73"/>
        <v>1564.482102906665</v>
      </c>
      <c r="AT231" s="24">
        <f t="shared" si="73"/>
        <v>1632.7672673800607</v>
      </c>
      <c r="AU231" s="24">
        <f t="shared" si="72"/>
        <v>1617.1662214422622</v>
      </c>
      <c r="AV231" s="24">
        <f t="shared" si="71"/>
        <v>1593.7101888250909</v>
      </c>
      <c r="AW231" s="24">
        <f t="shared" si="71"/>
        <v>1558.5456069772326</v>
      </c>
      <c r="AX231" s="24">
        <f t="shared" si="71"/>
        <v>1518.5752651681828</v>
      </c>
      <c r="AY231" s="24">
        <f t="shared" si="71"/>
        <v>1537.096045518006</v>
      </c>
      <c r="AZ231" s="24">
        <f t="shared" si="71"/>
        <v>1485.8101939803043</v>
      </c>
      <c r="BA231" s="24">
        <f t="shared" si="71"/>
        <v>1498.1183751656401</v>
      </c>
      <c r="BB231" s="24">
        <f t="shared" si="71"/>
        <v>1485.8266221960753</v>
      </c>
      <c r="BC231" s="24">
        <f t="shared" si="71"/>
        <v>1513.9835444770208</v>
      </c>
      <c r="BD231" s="24">
        <f t="shared" si="71"/>
        <v>1492.8384958028382</v>
      </c>
      <c r="BE231" s="24">
        <f t="shared" si="71"/>
        <v>1555.5908478617903</v>
      </c>
      <c r="BF231" s="24">
        <f t="shared" si="71"/>
        <v>1577.3779474937367</v>
      </c>
      <c r="BG231" s="24">
        <f t="shared" si="71"/>
        <v>1635.6530582833184</v>
      </c>
      <c r="BH231" s="24">
        <f t="shared" si="71"/>
        <v>1706.8594591242936</v>
      </c>
      <c r="BI231" s="24">
        <f t="shared" si="71"/>
        <v>1740.8703333711885</v>
      </c>
      <c r="BJ231" s="24">
        <f t="shared" si="71"/>
        <v>1731.9642045847115</v>
      </c>
      <c r="BK231" s="24">
        <f t="shared" si="71"/>
        <v>1816.5926007818825</v>
      </c>
      <c r="BL231" s="24">
        <f t="shared" si="71"/>
        <v>1854.6131453884861</v>
      </c>
      <c r="BM231" s="24">
        <f t="shared" si="71"/>
        <v>2061.884437479115</v>
      </c>
      <c r="BN231" s="24">
        <f t="shared" si="71"/>
        <v>2195.1927519721935</v>
      </c>
      <c r="BO231" s="24"/>
      <c r="BP231" s="4"/>
      <c r="BQ231" s="42">
        <f ca="1" t="shared" si="59"/>
        <v>0.7443002999030963</v>
      </c>
      <c r="BR231" s="4"/>
      <c r="BS231" s="2">
        <v>96</v>
      </c>
      <c r="BT231" s="25">
        <f ca="1" t="shared" si="58"/>
        <v>1445</v>
      </c>
      <c r="BU231" s="2"/>
    </row>
    <row r="232" spans="3:73" ht="12.75">
      <c r="C232" s="1" t="s">
        <v>98</v>
      </c>
      <c r="D232" s="3">
        <f t="shared" si="60"/>
        <v>97</v>
      </c>
      <c r="E232" s="4">
        <v>210</v>
      </c>
      <c r="F232" s="4">
        <v>243</v>
      </c>
      <c r="G232" s="4">
        <v>263</v>
      </c>
      <c r="H232" s="4">
        <v>249</v>
      </c>
      <c r="I232" s="4">
        <v>288</v>
      </c>
      <c r="J232" s="4">
        <v>263</v>
      </c>
      <c r="K232" s="4">
        <v>330</v>
      </c>
      <c r="L232" s="4">
        <v>363</v>
      </c>
      <c r="M232" s="4">
        <v>381</v>
      </c>
      <c r="N232" s="4">
        <v>424</v>
      </c>
      <c r="O232" s="4">
        <v>422</v>
      </c>
      <c r="P232" s="4">
        <v>472</v>
      </c>
      <c r="Q232" s="4">
        <v>487</v>
      </c>
      <c r="R232" s="4">
        <v>528</v>
      </c>
      <c r="S232" s="4">
        <v>551</v>
      </c>
      <c r="T232" s="4">
        <v>559</v>
      </c>
      <c r="U232" s="4">
        <v>571</v>
      </c>
      <c r="V232" s="4">
        <v>581</v>
      </c>
      <c r="W232" s="4">
        <v>597</v>
      </c>
      <c r="X232" s="4">
        <v>610</v>
      </c>
      <c r="Y232" s="4">
        <v>754</v>
      </c>
      <c r="Z232" s="4">
        <v>732</v>
      </c>
      <c r="AA232" s="4">
        <v>739</v>
      </c>
      <c r="AB232" s="4">
        <v>824</v>
      </c>
      <c r="AC232" s="4">
        <v>813</v>
      </c>
      <c r="AD232" s="4">
        <v>877</v>
      </c>
      <c r="AE232" s="4">
        <v>811</v>
      </c>
      <c r="AF232" s="4">
        <v>980</v>
      </c>
      <c r="AG232" s="4">
        <v>979</v>
      </c>
      <c r="AH232" s="54">
        <v>1069</v>
      </c>
      <c r="AI232" s="54">
        <v>1016</v>
      </c>
      <c r="AJ232" s="62">
        <v>1111</v>
      </c>
      <c r="AK232" s="24">
        <f t="shared" si="74"/>
        <v>1054.182510648686</v>
      </c>
      <c r="AL232" s="24">
        <f t="shared" si="74"/>
        <v>1110.4256012485198</v>
      </c>
      <c r="AM232" s="24">
        <f t="shared" si="74"/>
        <v>1032.599500946365</v>
      </c>
      <c r="AN232" s="24">
        <f t="shared" si="74"/>
        <v>1113.1525186801698</v>
      </c>
      <c r="AO232" s="24">
        <f t="shared" si="73"/>
        <v>1089.6403586735964</v>
      </c>
      <c r="AP232" s="24">
        <f t="shared" si="73"/>
        <v>1111.7835156946574</v>
      </c>
      <c r="AQ232" s="24">
        <f t="shared" si="73"/>
        <v>1085.9974848635036</v>
      </c>
      <c r="AR232" s="24">
        <f t="shared" si="73"/>
        <v>1264.2365663616076</v>
      </c>
      <c r="AS232" s="24">
        <f t="shared" si="73"/>
        <v>1241.1822215050927</v>
      </c>
      <c r="AT232" s="24">
        <f t="shared" si="73"/>
        <v>1141.349253361304</v>
      </c>
      <c r="AU232" s="24">
        <f t="shared" si="72"/>
        <v>1191.1658804371675</v>
      </c>
      <c r="AV232" s="24">
        <f t="shared" si="71"/>
        <v>1179.7843234991371</v>
      </c>
      <c r="AW232" s="24">
        <f t="shared" si="71"/>
        <v>1162.6722547418865</v>
      </c>
      <c r="AX232" s="24">
        <f t="shared" si="71"/>
        <v>1137.0183535804426</v>
      </c>
      <c r="AY232" s="24">
        <f t="shared" si="71"/>
        <v>1107.858467573695</v>
      </c>
      <c r="AZ232" s="24">
        <f t="shared" si="71"/>
        <v>1121.3700819185735</v>
      </c>
      <c r="BA232" s="24">
        <f t="shared" si="71"/>
        <v>1083.9551007872446</v>
      </c>
      <c r="BB232" s="24">
        <f t="shared" si="71"/>
        <v>1092.934387530135</v>
      </c>
      <c r="BC232" s="24">
        <f t="shared" si="71"/>
        <v>1083.9670857960662</v>
      </c>
      <c r="BD232" s="24">
        <f t="shared" si="71"/>
        <v>1104.5086325242787</v>
      </c>
      <c r="BE232" s="24">
        <f t="shared" si="71"/>
        <v>1089.0825145317951</v>
      </c>
      <c r="BF232" s="24">
        <f t="shared" si="71"/>
        <v>1134.862744319073</v>
      </c>
      <c r="BG232" s="24">
        <f t="shared" si="71"/>
        <v>1150.7572629279023</v>
      </c>
      <c r="BH232" s="24">
        <f t="shared" si="71"/>
        <v>1193.2711747621524</v>
      </c>
      <c r="BI232" s="24">
        <f t="shared" si="71"/>
        <v>1245.2189549786203</v>
      </c>
      <c r="BJ232" s="24">
        <f t="shared" si="71"/>
        <v>1270.0311825239132</v>
      </c>
      <c r="BK232" s="24">
        <f t="shared" si="71"/>
        <v>1263.5338225209453</v>
      </c>
      <c r="BL232" s="24">
        <f t="shared" si="71"/>
        <v>1325.2734593204646</v>
      </c>
      <c r="BM232" s="24">
        <f t="shared" si="71"/>
        <v>1353.0108940399246</v>
      </c>
      <c r="BN232" s="24">
        <f t="shared" si="71"/>
        <v>1504.2231923662198</v>
      </c>
      <c r="BO232" s="24"/>
      <c r="BP232" s="4"/>
      <c r="BQ232" s="42">
        <f ca="1" t="shared" si="59"/>
        <v>0.72953806965307</v>
      </c>
      <c r="BR232" s="4"/>
      <c r="BS232" s="2">
        <v>97</v>
      </c>
      <c r="BT232" s="25">
        <f ca="1" t="shared" si="58"/>
        <v>1111</v>
      </c>
      <c r="BU232" s="2"/>
    </row>
    <row r="233" spans="3:73" ht="12.75">
      <c r="C233" s="1" t="s">
        <v>99</v>
      </c>
      <c r="D233" s="3">
        <f t="shared" si="60"/>
        <v>98</v>
      </c>
      <c r="E233" s="4">
        <v>138</v>
      </c>
      <c r="F233" s="4">
        <v>141</v>
      </c>
      <c r="G233" s="4">
        <v>161</v>
      </c>
      <c r="H233" s="4">
        <v>191</v>
      </c>
      <c r="I233" s="4">
        <v>182</v>
      </c>
      <c r="J233" s="4">
        <v>198</v>
      </c>
      <c r="K233" s="4">
        <v>182</v>
      </c>
      <c r="L233" s="4">
        <v>219</v>
      </c>
      <c r="M233" s="4">
        <v>260</v>
      </c>
      <c r="N233" s="4">
        <v>267</v>
      </c>
      <c r="O233" s="4">
        <v>300</v>
      </c>
      <c r="P233" s="4">
        <v>282</v>
      </c>
      <c r="Q233" s="4">
        <v>309</v>
      </c>
      <c r="R233" s="4">
        <v>331</v>
      </c>
      <c r="S233" s="4">
        <v>367</v>
      </c>
      <c r="T233" s="4">
        <v>375</v>
      </c>
      <c r="U233" s="4">
        <v>387</v>
      </c>
      <c r="V233" s="4">
        <v>379</v>
      </c>
      <c r="W233" s="4">
        <v>381</v>
      </c>
      <c r="X233" s="4">
        <v>397</v>
      </c>
      <c r="Y233" s="4">
        <v>414</v>
      </c>
      <c r="Z233" s="4">
        <v>522</v>
      </c>
      <c r="AA233" s="4">
        <v>508</v>
      </c>
      <c r="AB233" s="4">
        <v>530</v>
      </c>
      <c r="AC233" s="4">
        <v>547</v>
      </c>
      <c r="AD233" s="4">
        <v>565</v>
      </c>
      <c r="AE233" s="4">
        <v>624</v>
      </c>
      <c r="AF233" s="4">
        <v>569</v>
      </c>
      <c r="AG233" s="4">
        <v>670</v>
      </c>
      <c r="AH233" s="54">
        <v>699</v>
      </c>
      <c r="AI233" s="54">
        <v>741</v>
      </c>
      <c r="AJ233" s="62">
        <v>706</v>
      </c>
      <c r="AK233" s="24">
        <f t="shared" si="74"/>
        <v>778.4580534786317</v>
      </c>
      <c r="AL233" s="24">
        <f t="shared" si="74"/>
        <v>738.6470434300568</v>
      </c>
      <c r="AM233" s="24">
        <f t="shared" si="74"/>
        <v>778.0555824309289</v>
      </c>
      <c r="AN233" s="24">
        <f t="shared" si="74"/>
        <v>723.5242101977622</v>
      </c>
      <c r="AO233" s="24">
        <f t="shared" si="73"/>
        <v>779.9662852534664</v>
      </c>
      <c r="AP233" s="24">
        <f t="shared" si="73"/>
        <v>763.491730517377</v>
      </c>
      <c r="AQ233" s="24">
        <f t="shared" si="73"/>
        <v>779.0070490704704</v>
      </c>
      <c r="AR233" s="24">
        <f t="shared" si="73"/>
        <v>760.9392332579052</v>
      </c>
      <c r="AS233" s="24">
        <f t="shared" si="73"/>
        <v>885.8282057483043</v>
      </c>
      <c r="AT233" s="24">
        <f t="shared" si="73"/>
        <v>869.6744339920236</v>
      </c>
      <c r="AU233" s="24">
        <f t="shared" si="72"/>
        <v>799.7232386236996</v>
      </c>
      <c r="AV233" s="24">
        <f t="shared" si="71"/>
        <v>834.6288682765778</v>
      </c>
      <c r="AW233" s="24">
        <f t="shared" si="71"/>
        <v>826.654012597428</v>
      </c>
      <c r="AX233" s="24">
        <f t="shared" si="71"/>
        <v>814.663888622845</v>
      </c>
      <c r="AY233" s="24">
        <f t="shared" si="71"/>
        <v>796.6886537333123</v>
      </c>
      <c r="AZ233" s="24">
        <f t="shared" si="71"/>
        <v>776.2568372612407</v>
      </c>
      <c r="BA233" s="24">
        <f t="shared" si="71"/>
        <v>785.7241864982057</v>
      </c>
      <c r="BB233" s="24">
        <f t="shared" si="71"/>
        <v>759.5081708524505</v>
      </c>
      <c r="BC233" s="24">
        <f t="shared" si="71"/>
        <v>765.7997982867411</v>
      </c>
      <c r="BD233" s="24">
        <f t="shared" si="71"/>
        <v>759.5165685361932</v>
      </c>
      <c r="BE233" s="24">
        <f t="shared" si="71"/>
        <v>773.9096670793837</v>
      </c>
      <c r="BF233" s="24">
        <f t="shared" si="71"/>
        <v>763.1008589919305</v>
      </c>
      <c r="BG233" s="24">
        <f t="shared" si="71"/>
        <v>795.1782564428836</v>
      </c>
      <c r="BH233" s="24">
        <f t="shared" si="71"/>
        <v>806.3152645591834</v>
      </c>
      <c r="BI233" s="24">
        <f t="shared" si="71"/>
        <v>836.1040107808328</v>
      </c>
      <c r="BJ233" s="24">
        <f t="shared" si="71"/>
        <v>872.5029017527927</v>
      </c>
      <c r="BK233" s="24">
        <f t="shared" si="71"/>
        <v>889.8883908233396</v>
      </c>
      <c r="BL233" s="24">
        <f t="shared" si="71"/>
        <v>885.3358055662195</v>
      </c>
      <c r="BM233" s="24">
        <f t="shared" si="71"/>
        <v>928.5956772902803</v>
      </c>
      <c r="BN233" s="24">
        <f t="shared" si="71"/>
        <v>948.0308072994625</v>
      </c>
      <c r="BO233" s="24"/>
      <c r="BP233" s="4"/>
      <c r="BQ233" s="42">
        <f ca="1" t="shared" si="59"/>
        <v>0.7006823163624047</v>
      </c>
      <c r="BR233" s="4"/>
      <c r="BS233" s="2">
        <v>98</v>
      </c>
      <c r="BT233" s="25">
        <f ca="1" t="shared" si="58"/>
        <v>706</v>
      </c>
      <c r="BU233" s="2"/>
    </row>
    <row r="234" spans="3:73" ht="12.75">
      <c r="C234" s="1" t="s">
        <v>100</v>
      </c>
      <c r="D234" s="3">
        <f t="shared" si="60"/>
        <v>99</v>
      </c>
      <c r="E234" s="4">
        <v>67</v>
      </c>
      <c r="F234" s="4">
        <v>91</v>
      </c>
      <c r="G234" s="4">
        <v>96</v>
      </c>
      <c r="H234" s="4">
        <v>115</v>
      </c>
      <c r="I234" s="4">
        <v>127</v>
      </c>
      <c r="J234" s="4">
        <v>98</v>
      </c>
      <c r="K234" s="4">
        <v>134</v>
      </c>
      <c r="L234" s="4">
        <v>125</v>
      </c>
      <c r="M234" s="4">
        <v>138</v>
      </c>
      <c r="N234" s="4">
        <v>171</v>
      </c>
      <c r="O234" s="4">
        <v>186</v>
      </c>
      <c r="P234" s="4">
        <v>210</v>
      </c>
      <c r="Q234" s="4">
        <v>183</v>
      </c>
      <c r="R234" s="4">
        <v>212</v>
      </c>
      <c r="S234" s="4">
        <v>230</v>
      </c>
      <c r="T234" s="4">
        <v>232</v>
      </c>
      <c r="U234" s="4">
        <v>259</v>
      </c>
      <c r="V234" s="4">
        <v>247</v>
      </c>
      <c r="W234" s="4">
        <v>244</v>
      </c>
      <c r="X234" s="4">
        <v>265</v>
      </c>
      <c r="Y234" s="4">
        <v>258</v>
      </c>
      <c r="Z234" s="4">
        <v>279</v>
      </c>
      <c r="AA234" s="4">
        <v>350</v>
      </c>
      <c r="AB234" s="4">
        <v>349</v>
      </c>
      <c r="AC234" s="4">
        <v>352</v>
      </c>
      <c r="AD234" s="4">
        <v>339</v>
      </c>
      <c r="AE234" s="4">
        <v>390</v>
      </c>
      <c r="AF234" s="4">
        <v>416</v>
      </c>
      <c r="AG234" s="4">
        <v>383</v>
      </c>
      <c r="AH234" s="54">
        <v>464</v>
      </c>
      <c r="AI234" s="54">
        <v>478</v>
      </c>
      <c r="AJ234" s="62">
        <v>498</v>
      </c>
      <c r="AK234" s="24">
        <f t="shared" si="74"/>
        <v>482.0653048058636</v>
      </c>
      <c r="AL234" s="24">
        <f t="shared" si="74"/>
        <v>531.54053658464</v>
      </c>
      <c r="AM234" s="24">
        <f t="shared" si="74"/>
        <v>504.3570993414452</v>
      </c>
      <c r="AN234" s="24">
        <f t="shared" si="74"/>
        <v>531.2657245049143</v>
      </c>
      <c r="AO234" s="24">
        <f t="shared" si="73"/>
        <v>494.0310466337195</v>
      </c>
      <c r="AP234" s="24">
        <f t="shared" si="73"/>
        <v>532.5703754093618</v>
      </c>
      <c r="AQ234" s="24">
        <f t="shared" si="73"/>
        <v>521.3213509753763</v>
      </c>
      <c r="AR234" s="24">
        <f t="shared" si="73"/>
        <v>531.915397388205</v>
      </c>
      <c r="AS234" s="24">
        <f t="shared" si="73"/>
        <v>519.5784750980343</v>
      </c>
      <c r="AT234" s="24">
        <f t="shared" si="73"/>
        <v>604.8541699853931</v>
      </c>
      <c r="AU234" s="24">
        <f t="shared" si="72"/>
        <v>593.8241800343227</v>
      </c>
      <c r="AV234" s="24">
        <f t="shared" si="71"/>
        <v>546.0606611720483</v>
      </c>
      <c r="AW234" s="24">
        <f t="shared" si="71"/>
        <v>569.8946455885573</v>
      </c>
      <c r="AX234" s="24">
        <f t="shared" si="71"/>
        <v>564.4493180619963</v>
      </c>
      <c r="AY234" s="24">
        <f t="shared" si="71"/>
        <v>556.2623169735155</v>
      </c>
      <c r="AZ234" s="24">
        <f t="shared" si="71"/>
        <v>543.9886100528645</v>
      </c>
      <c r="BA234" s="24">
        <f t="shared" si="71"/>
        <v>530.0375196345265</v>
      </c>
      <c r="BB234" s="24">
        <f t="shared" si="71"/>
        <v>536.5019397416385</v>
      </c>
      <c r="BC234" s="24">
        <f t="shared" si="71"/>
        <v>518.6013284483435</v>
      </c>
      <c r="BD234" s="24">
        <f t="shared" si="71"/>
        <v>522.8973274523607</v>
      </c>
      <c r="BE234" s="24">
        <f t="shared" si="71"/>
        <v>518.6070624879654</v>
      </c>
      <c r="BF234" s="24">
        <f t="shared" si="71"/>
        <v>528.4348435592458</v>
      </c>
      <c r="BG234" s="24">
        <f t="shared" si="71"/>
        <v>521.0544591891804</v>
      </c>
      <c r="BH234" s="24">
        <f t="shared" si="71"/>
        <v>542.9572925880083</v>
      </c>
      <c r="BI234" s="24">
        <f t="shared" si="71"/>
        <v>550.5617758914211</v>
      </c>
      <c r="BJ234" s="24">
        <f t="shared" si="71"/>
        <v>570.9018906607185</v>
      </c>
      <c r="BK234" s="24">
        <f t="shared" si="71"/>
        <v>595.75549189442</v>
      </c>
      <c r="BL234" s="24">
        <f t="shared" si="71"/>
        <v>607.6265132655137</v>
      </c>
      <c r="BM234" s="24">
        <f t="shared" si="71"/>
        <v>604.517953209383</v>
      </c>
      <c r="BN234" s="24">
        <f t="shared" si="71"/>
        <v>634.0563147511988</v>
      </c>
      <c r="BO234" s="24"/>
      <c r="BP234" s="4"/>
      <c r="BQ234" s="42">
        <f ca="1" t="shared" si="59"/>
        <v>0.6828120464672289</v>
      </c>
      <c r="BR234" s="4"/>
      <c r="BS234" s="2">
        <v>99</v>
      </c>
      <c r="BT234" s="25">
        <f ca="1" t="shared" si="58"/>
        <v>498</v>
      </c>
      <c r="BU234" s="2"/>
    </row>
    <row r="235" spans="3:73" ht="12.75">
      <c r="C235" s="1" t="s">
        <v>101</v>
      </c>
      <c r="D235" s="3">
        <f>VALUE(LEFT(C235,3))</f>
        <v>100</v>
      </c>
      <c r="E235" s="4">
        <v>55</v>
      </c>
      <c r="F235" s="4">
        <v>38</v>
      </c>
      <c r="G235" s="4">
        <v>51</v>
      </c>
      <c r="H235" s="4">
        <v>71</v>
      </c>
      <c r="I235" s="4">
        <v>75</v>
      </c>
      <c r="J235" s="4">
        <v>84</v>
      </c>
      <c r="K235" s="4">
        <v>66</v>
      </c>
      <c r="L235" s="4">
        <v>86</v>
      </c>
      <c r="M235" s="4">
        <v>81</v>
      </c>
      <c r="N235" s="4">
        <v>85</v>
      </c>
      <c r="O235" s="4">
        <v>109</v>
      </c>
      <c r="P235" s="4">
        <v>121</v>
      </c>
      <c r="Q235" s="4">
        <v>129</v>
      </c>
      <c r="R235" s="4">
        <v>122</v>
      </c>
      <c r="S235" s="4">
        <v>121</v>
      </c>
      <c r="T235" s="4">
        <v>135</v>
      </c>
      <c r="U235" s="4">
        <v>142</v>
      </c>
      <c r="V235" s="4">
        <v>162</v>
      </c>
      <c r="W235" s="4">
        <v>149</v>
      </c>
      <c r="X235" s="4">
        <v>162</v>
      </c>
      <c r="Y235" s="4">
        <v>175</v>
      </c>
      <c r="Z235" s="4">
        <v>166</v>
      </c>
      <c r="AA235" s="4">
        <v>166</v>
      </c>
      <c r="AB235" s="4">
        <v>243</v>
      </c>
      <c r="AC235" s="4">
        <v>221</v>
      </c>
      <c r="AD235" s="4">
        <v>223</v>
      </c>
      <c r="AE235" s="4">
        <v>233</v>
      </c>
      <c r="AF235" s="4">
        <v>250</v>
      </c>
      <c r="AG235" s="4">
        <v>265</v>
      </c>
      <c r="AH235" s="54">
        <v>245</v>
      </c>
      <c r="AI235" s="54">
        <v>311</v>
      </c>
      <c r="AJ235" s="62">
        <v>301</v>
      </c>
      <c r="AK235" s="24">
        <f t="shared" si="74"/>
        <v>321.98230134375655</v>
      </c>
      <c r="AL235" s="24">
        <f t="shared" si="74"/>
        <v>311.67971132403903</v>
      </c>
      <c r="AM235" s="24">
        <f t="shared" si="74"/>
        <v>343.6679623032482</v>
      </c>
      <c r="AN235" s="24">
        <f t="shared" si="74"/>
        <v>326.09248904622524</v>
      </c>
      <c r="AO235" s="24">
        <f t="shared" si="73"/>
        <v>343.49028233162744</v>
      </c>
      <c r="AP235" s="24">
        <f t="shared" si="73"/>
        <v>319.4161713461641</v>
      </c>
      <c r="AQ235" s="24">
        <f t="shared" si="73"/>
        <v>344.3338054253307</v>
      </c>
      <c r="AR235" s="24">
        <f t="shared" si="73"/>
        <v>337.06073961182307</v>
      </c>
      <c r="AS235" s="24">
        <f t="shared" si="73"/>
        <v>343.91032885789764</v>
      </c>
      <c r="AT235" s="24">
        <f t="shared" si="73"/>
        <v>335.93388180872455</v>
      </c>
      <c r="AU235" s="24">
        <f t="shared" si="72"/>
        <v>391.06895106278034</v>
      </c>
      <c r="AV235" s="24">
        <f t="shared" si="71"/>
        <v>383.9375021707238</v>
      </c>
      <c r="AW235" s="24">
        <f t="shared" si="71"/>
        <v>353.0559605571675</v>
      </c>
      <c r="AX235" s="24">
        <f t="shared" si="71"/>
        <v>368.46584238973537</v>
      </c>
      <c r="AY235" s="24">
        <f t="shared" si="71"/>
        <v>364.94516148898714</v>
      </c>
      <c r="AZ235" s="24">
        <f t="shared" si="71"/>
        <v>359.6518493372343</v>
      </c>
      <c r="BA235" s="24">
        <f t="shared" si="71"/>
        <v>351.7162742361701</v>
      </c>
      <c r="BB235" s="24">
        <f t="shared" si="71"/>
        <v>342.6961854828542</v>
      </c>
      <c r="BC235" s="24">
        <f aca="true" t="shared" si="75" ref="BC235:BN237">BB234*$BQ235</f>
        <v>346.8757615128558</v>
      </c>
      <c r="BD235" s="24">
        <f t="shared" si="75"/>
        <v>335.3021068548735</v>
      </c>
      <c r="BE235" s="24">
        <f t="shared" si="75"/>
        <v>338.0796884731144</v>
      </c>
      <c r="BF235" s="24">
        <f t="shared" si="75"/>
        <v>335.3058142028122</v>
      </c>
      <c r="BG235" s="24">
        <f t="shared" si="75"/>
        <v>341.65997397476696</v>
      </c>
      <c r="BH235" s="24">
        <f t="shared" si="75"/>
        <v>336.88818051236706</v>
      </c>
      <c r="BI235" s="24">
        <f t="shared" si="75"/>
        <v>351.04947509811706</v>
      </c>
      <c r="BJ235" s="24">
        <f t="shared" si="75"/>
        <v>355.96615990647655</v>
      </c>
      <c r="BK235" s="24">
        <f t="shared" si="75"/>
        <v>369.1170775028913</v>
      </c>
      <c r="BL235" s="24">
        <f t="shared" si="75"/>
        <v>385.1861934103354</v>
      </c>
      <c r="BM235" s="24">
        <f t="shared" si="75"/>
        <v>392.8614118448047</v>
      </c>
      <c r="BN235" s="24">
        <f t="shared" si="75"/>
        <v>390.85156983529015</v>
      </c>
      <c r="BO235" s="24"/>
      <c r="BP235" s="4"/>
      <c r="BQ235" s="42">
        <f ca="1" t="shared" si="59"/>
        <v>0.6465508059111578</v>
      </c>
      <c r="BR235" s="4"/>
      <c r="BS235" s="2">
        <v>100</v>
      </c>
      <c r="BT235" s="25">
        <f ca="1" t="shared" si="58"/>
        <v>301</v>
      </c>
      <c r="BU235" s="2"/>
    </row>
    <row r="236" spans="3:73" ht="12.75">
      <c r="C236" s="1" t="s">
        <v>102</v>
      </c>
      <c r="D236" s="3">
        <f aca="true" t="shared" si="76" ref="D236:D260">VALUE(LEFT(C236,3))</f>
        <v>101</v>
      </c>
      <c r="E236" s="4">
        <v>32</v>
      </c>
      <c r="F236" s="4">
        <v>38</v>
      </c>
      <c r="G236" s="4">
        <v>23</v>
      </c>
      <c r="H236" s="4">
        <v>29</v>
      </c>
      <c r="I236" s="4">
        <v>46</v>
      </c>
      <c r="J236" s="4">
        <v>52</v>
      </c>
      <c r="K236" s="4">
        <v>53</v>
      </c>
      <c r="L236" s="4">
        <v>41</v>
      </c>
      <c r="M236" s="4">
        <v>58</v>
      </c>
      <c r="N236" s="4">
        <v>50</v>
      </c>
      <c r="O236" s="4">
        <v>52</v>
      </c>
      <c r="P236" s="4">
        <v>57</v>
      </c>
      <c r="Q236" s="4">
        <v>73</v>
      </c>
      <c r="R236" s="4">
        <v>80</v>
      </c>
      <c r="S236" s="4">
        <v>83</v>
      </c>
      <c r="T236" s="4">
        <v>76</v>
      </c>
      <c r="U236" s="4">
        <v>90</v>
      </c>
      <c r="V236" s="4">
        <v>80</v>
      </c>
      <c r="W236" s="4">
        <v>87</v>
      </c>
      <c r="X236" s="4">
        <v>99</v>
      </c>
      <c r="Y236" s="4">
        <v>120</v>
      </c>
      <c r="Z236" s="4">
        <v>101</v>
      </c>
      <c r="AA236" s="4">
        <v>99</v>
      </c>
      <c r="AB236" s="4">
        <v>93</v>
      </c>
      <c r="AC236" s="4">
        <v>144</v>
      </c>
      <c r="AD236" s="4">
        <v>135</v>
      </c>
      <c r="AE236" s="4">
        <v>145</v>
      </c>
      <c r="AF236" s="4">
        <v>146</v>
      </c>
      <c r="AG236" s="4">
        <v>164</v>
      </c>
      <c r="AH236" s="54">
        <v>168</v>
      </c>
      <c r="AI236" s="54">
        <v>165</v>
      </c>
      <c r="AJ236" s="62">
        <v>215</v>
      </c>
      <c r="AK236" s="24">
        <f t="shared" si="74"/>
        <v>200.54124798132565</v>
      </c>
      <c r="AL236" s="24">
        <f t="shared" si="74"/>
        <v>214.5207061108844</v>
      </c>
      <c r="AM236" s="24">
        <f t="shared" si="74"/>
        <v>207.65660557934254</v>
      </c>
      <c r="AN236" s="24">
        <f t="shared" si="74"/>
        <v>228.96877757970955</v>
      </c>
      <c r="AO236" s="24">
        <f t="shared" si="73"/>
        <v>217.25911864008896</v>
      </c>
      <c r="AP236" s="24">
        <f t="shared" si="73"/>
        <v>228.85039829980883</v>
      </c>
      <c r="AQ236" s="24">
        <f t="shared" si="73"/>
        <v>212.81102201719835</v>
      </c>
      <c r="AR236" s="24">
        <f t="shared" si="73"/>
        <v>229.4123955553315</v>
      </c>
      <c r="AS236" s="24">
        <f t="shared" si="73"/>
        <v>224.5667155058593</v>
      </c>
      <c r="AT236" s="24">
        <f t="shared" si="73"/>
        <v>229.1302542951193</v>
      </c>
      <c r="AU236" s="24">
        <f t="shared" si="72"/>
        <v>223.81594650210224</v>
      </c>
      <c r="AV236" s="24">
        <f aca="true" t="shared" si="77" ref="AV236:BB237">AU235*$BQ236</f>
        <v>260.54968602285027</v>
      </c>
      <c r="AW236" s="24">
        <f t="shared" si="77"/>
        <v>255.79835824634512</v>
      </c>
      <c r="AX236" s="24">
        <f t="shared" si="77"/>
        <v>235.22353135342212</v>
      </c>
      <c r="AY236" s="24">
        <f t="shared" si="77"/>
        <v>245.49036502102317</v>
      </c>
      <c r="AZ236" s="24">
        <f t="shared" si="77"/>
        <v>243.14471139451132</v>
      </c>
      <c r="BA236" s="24">
        <f t="shared" si="77"/>
        <v>239.6180422089059</v>
      </c>
      <c r="BB236" s="24">
        <f t="shared" si="77"/>
        <v>234.33096535104227</v>
      </c>
      <c r="BC236" s="24">
        <f t="shared" si="75"/>
        <v>228.32133127963934</v>
      </c>
      <c r="BD236" s="24">
        <f t="shared" si="75"/>
        <v>231.1059737815973</v>
      </c>
      <c r="BE236" s="24">
        <f t="shared" si="75"/>
        <v>223.395026443336</v>
      </c>
      <c r="BF236" s="24">
        <f t="shared" si="75"/>
        <v>225.245590177861</v>
      </c>
      <c r="BG236" s="24">
        <f t="shared" si="75"/>
        <v>223.3974964638753</v>
      </c>
      <c r="BH236" s="24">
        <f t="shared" si="75"/>
        <v>227.63095536932562</v>
      </c>
      <c r="BI236" s="24">
        <f t="shared" si="75"/>
        <v>224.451748007004</v>
      </c>
      <c r="BJ236" s="24">
        <f t="shared" si="75"/>
        <v>233.88671042978638</v>
      </c>
      <c r="BK236" s="24">
        <f t="shared" si="75"/>
        <v>237.16245165038185</v>
      </c>
      <c r="BL236" s="24">
        <f t="shared" si="75"/>
        <v>245.92425041079574</v>
      </c>
      <c r="BM236" s="24">
        <f t="shared" si="75"/>
        <v>256.63029877636194</v>
      </c>
      <c r="BN236" s="24">
        <f t="shared" si="75"/>
        <v>261.7439130068528</v>
      </c>
      <c r="BO236" s="24"/>
      <c r="BP236" s="4"/>
      <c r="BQ236" s="42">
        <f ca="1" t="shared" si="59"/>
        <v>0.6662499932934407</v>
      </c>
      <c r="BR236" s="4"/>
      <c r="BS236" s="2">
        <v>101</v>
      </c>
      <c r="BT236" s="25">
        <f ca="1" t="shared" si="58"/>
        <v>215</v>
      </c>
      <c r="BU236" s="2"/>
    </row>
    <row r="237" spans="3:73" ht="12.75">
      <c r="C237" s="1" t="s">
        <v>103</v>
      </c>
      <c r="D237" s="3">
        <f t="shared" si="76"/>
        <v>102</v>
      </c>
      <c r="E237" s="4">
        <v>18</v>
      </c>
      <c r="F237" s="4">
        <v>21</v>
      </c>
      <c r="G237" s="4">
        <v>23</v>
      </c>
      <c r="H237" s="4">
        <v>16</v>
      </c>
      <c r="I237" s="4">
        <v>15</v>
      </c>
      <c r="J237" s="4">
        <v>28</v>
      </c>
      <c r="K237" s="4">
        <v>34</v>
      </c>
      <c r="L237" s="4">
        <v>30</v>
      </c>
      <c r="M237" s="4">
        <v>21</v>
      </c>
      <c r="N237" s="4">
        <v>36</v>
      </c>
      <c r="O237" s="4">
        <v>34</v>
      </c>
      <c r="P237" s="4">
        <v>30</v>
      </c>
      <c r="Q237" s="4">
        <v>29</v>
      </c>
      <c r="R237" s="4">
        <v>52</v>
      </c>
      <c r="S237" s="4">
        <v>49</v>
      </c>
      <c r="T237" s="4">
        <v>49</v>
      </c>
      <c r="U237" s="4">
        <v>46</v>
      </c>
      <c r="V237" s="4">
        <v>49</v>
      </c>
      <c r="W237" s="4">
        <v>48</v>
      </c>
      <c r="X237" s="4">
        <v>46</v>
      </c>
      <c r="Y237" s="4">
        <v>63</v>
      </c>
      <c r="Z237" s="4">
        <v>72</v>
      </c>
      <c r="AA237" s="4">
        <v>62</v>
      </c>
      <c r="AB237" s="4">
        <v>63</v>
      </c>
      <c r="AC237" s="4">
        <v>48</v>
      </c>
      <c r="AD237" s="4">
        <v>92</v>
      </c>
      <c r="AE237" s="4">
        <v>77</v>
      </c>
      <c r="AF237" s="4">
        <v>95</v>
      </c>
      <c r="AG237" s="4">
        <v>88</v>
      </c>
      <c r="AH237" s="54">
        <v>101</v>
      </c>
      <c r="AI237" s="54">
        <v>98</v>
      </c>
      <c r="AJ237" s="62">
        <v>100</v>
      </c>
      <c r="AK237" s="24">
        <f t="shared" si="74"/>
        <v>129.3760778516876</v>
      </c>
      <c r="AL237" s="24">
        <f t="shared" si="74"/>
        <v>120.67553540142595</v>
      </c>
      <c r="AM237" s="24">
        <f t="shared" si="74"/>
        <v>129.08766313767802</v>
      </c>
      <c r="AN237" s="24">
        <f t="shared" si="74"/>
        <v>124.95719613883817</v>
      </c>
      <c r="AO237" s="24">
        <f t="shared" si="73"/>
        <v>137.78177857561974</v>
      </c>
      <c r="AP237" s="24">
        <f t="shared" si="73"/>
        <v>130.73550068450783</v>
      </c>
      <c r="AQ237" s="24">
        <f t="shared" si="73"/>
        <v>137.71054393872458</v>
      </c>
      <c r="AR237" s="24">
        <f t="shared" si="73"/>
        <v>128.0588621032291</v>
      </c>
      <c r="AS237" s="24">
        <f t="shared" si="73"/>
        <v>138.04872533724986</v>
      </c>
      <c r="AT237" s="24">
        <f t="shared" si="73"/>
        <v>135.13284124736666</v>
      </c>
      <c r="AU237" s="24">
        <f t="shared" si="72"/>
        <v>137.8789470598248</v>
      </c>
      <c r="AV237" s="24">
        <f t="shared" si="77"/>
        <v>134.68106660048895</v>
      </c>
      <c r="AW237" s="24">
        <f t="shared" si="77"/>
        <v>156.78556494476763</v>
      </c>
      <c r="AX237" s="24">
        <f t="shared" si="77"/>
        <v>153.92645725959545</v>
      </c>
      <c r="AY237" s="24">
        <f t="shared" si="77"/>
        <v>141.54557165083358</v>
      </c>
      <c r="AZ237" s="24">
        <f t="shared" si="77"/>
        <v>147.72363058976325</v>
      </c>
      <c r="BA237" s="24">
        <f t="shared" si="77"/>
        <v>146.31213539815076</v>
      </c>
      <c r="BB237" s="24">
        <f t="shared" si="77"/>
        <v>144.18996503948082</v>
      </c>
      <c r="BC237" s="24">
        <f t="shared" si="75"/>
        <v>141.00847077357002</v>
      </c>
      <c r="BD237" s="24">
        <f t="shared" si="75"/>
        <v>137.39217828295617</v>
      </c>
      <c r="BE237" s="24">
        <f t="shared" si="75"/>
        <v>139.06783467887445</v>
      </c>
      <c r="BF237" s="24">
        <f t="shared" si="75"/>
        <v>134.4277782921528</v>
      </c>
      <c r="BG237" s="24">
        <f t="shared" si="75"/>
        <v>135.54135353767566</v>
      </c>
      <c r="BH237" s="24">
        <f t="shared" si="75"/>
        <v>134.4292646250346</v>
      </c>
      <c r="BI237" s="24">
        <f t="shared" si="75"/>
        <v>136.97674513170185</v>
      </c>
      <c r="BJ237" s="24">
        <f t="shared" si="75"/>
        <v>135.0636596469838</v>
      </c>
      <c r="BK237" s="24">
        <f t="shared" si="75"/>
        <v>140.74114073041468</v>
      </c>
      <c r="BL237" s="24">
        <f t="shared" si="75"/>
        <v>142.71231538705536</v>
      </c>
      <c r="BM237" s="24">
        <f t="shared" si="75"/>
        <v>147.98472077565128</v>
      </c>
      <c r="BN237" s="24">
        <f t="shared" si="75"/>
        <v>154.42707680740676</v>
      </c>
      <c r="BO237" s="24"/>
      <c r="BP237" s="4"/>
      <c r="BQ237" s="42">
        <f ca="1" t="shared" si="59"/>
        <v>0.6017491993101749</v>
      </c>
      <c r="BR237" s="4"/>
      <c r="BS237" s="2">
        <v>102</v>
      </c>
      <c r="BT237" s="25">
        <f ca="1" t="shared" si="58"/>
        <v>100</v>
      </c>
      <c r="BU237" s="2"/>
    </row>
    <row r="238" spans="3:73" ht="12.75">
      <c r="C238" s="1" t="s">
        <v>104</v>
      </c>
      <c r="D238" s="3">
        <f t="shared" si="76"/>
        <v>103</v>
      </c>
      <c r="E238" s="4">
        <v>9</v>
      </c>
      <c r="F238" s="4">
        <v>13</v>
      </c>
      <c r="G238" s="4">
        <v>9</v>
      </c>
      <c r="H238" s="4">
        <v>11</v>
      </c>
      <c r="I238" s="4">
        <v>7</v>
      </c>
      <c r="J238" s="4">
        <v>7</v>
      </c>
      <c r="K238" s="4">
        <v>21</v>
      </c>
      <c r="L238" s="4">
        <v>16</v>
      </c>
      <c r="M238" s="4">
        <v>19</v>
      </c>
      <c r="N238" s="4">
        <v>14</v>
      </c>
      <c r="O238" s="4">
        <v>22</v>
      </c>
      <c r="P238" s="4">
        <v>18</v>
      </c>
      <c r="Q238" s="4">
        <v>12</v>
      </c>
      <c r="R238" s="4">
        <v>16</v>
      </c>
      <c r="S238" s="4">
        <v>27</v>
      </c>
      <c r="T238" s="4">
        <v>29</v>
      </c>
      <c r="U238" s="4">
        <v>22</v>
      </c>
      <c r="V238" s="4">
        <v>25</v>
      </c>
      <c r="W238" s="4">
        <v>28</v>
      </c>
      <c r="X238" s="4">
        <v>30</v>
      </c>
      <c r="Y238" s="4">
        <v>25</v>
      </c>
      <c r="Z238" s="4">
        <v>34</v>
      </c>
      <c r="AA238" s="4">
        <v>45</v>
      </c>
      <c r="AB238" s="4">
        <v>35</v>
      </c>
      <c r="AC238" s="4">
        <v>38</v>
      </c>
      <c r="AD238" s="4">
        <v>21</v>
      </c>
      <c r="AE238" s="4">
        <v>51</v>
      </c>
      <c r="AF238" s="4">
        <v>48</v>
      </c>
      <c r="AG238" s="4">
        <v>56</v>
      </c>
      <c r="AH238" s="54">
        <v>54</v>
      </c>
      <c r="AI238" s="54">
        <v>59</v>
      </c>
      <c r="AJ238" s="62">
        <v>63</v>
      </c>
      <c r="AK238" s="24">
        <f t="shared" si="74"/>
        <v>61.35506407783635</v>
      </c>
      <c r="AL238" s="24">
        <f t="shared" si="74"/>
        <v>79.37877546729437</v>
      </c>
      <c r="AM238" s="24">
        <f t="shared" si="74"/>
        <v>74.04055207181698</v>
      </c>
      <c r="AN238" s="24">
        <f t="shared" si="74"/>
        <v>79.20181843470388</v>
      </c>
      <c r="AO238" s="24">
        <f t="shared" si="73"/>
        <v>76.66756776085181</v>
      </c>
      <c r="AP238" s="24">
        <f t="shared" si="73"/>
        <v>84.5360985326541</v>
      </c>
      <c r="AQ238" s="24">
        <f t="shared" si="73"/>
        <v>80.21285021745996</v>
      </c>
      <c r="AR238" s="24">
        <f t="shared" si="73"/>
        <v>84.49239247554145</v>
      </c>
      <c r="AS238" s="24">
        <f t="shared" si="73"/>
        <v>78.57059690078431</v>
      </c>
      <c r="AT238" s="24">
        <f t="shared" si="73"/>
        <v>84.69988388930597</v>
      </c>
      <c r="AU238" s="24">
        <f aca="true" t="shared" si="78" ref="AU238:BN251">AT237*$BQ238</f>
        <v>82.91084133752268</v>
      </c>
      <c r="AV238" s="24">
        <f t="shared" si="78"/>
        <v>84.59571631840157</v>
      </c>
      <c r="AW238" s="24">
        <f t="shared" si="78"/>
        <v>82.63365471344345</v>
      </c>
      <c r="AX238" s="24">
        <f t="shared" si="78"/>
        <v>96.1958838366599</v>
      </c>
      <c r="AY238" s="24">
        <f t="shared" si="78"/>
        <v>94.44167648436817</v>
      </c>
      <c r="AZ238" s="24">
        <f t="shared" si="78"/>
        <v>86.84537618570872</v>
      </c>
      <c r="BA238" s="24">
        <f t="shared" si="78"/>
        <v>90.6359282064555</v>
      </c>
      <c r="BB238" s="24">
        <f t="shared" si="78"/>
        <v>89.76990442718608</v>
      </c>
      <c r="BC238" s="24">
        <f t="shared" si="78"/>
        <v>88.46784544378329</v>
      </c>
      <c r="BD238" s="24">
        <f t="shared" si="78"/>
        <v>86.51583759830103</v>
      </c>
      <c r="BE238" s="24">
        <f t="shared" si="78"/>
        <v>84.29705902344291</v>
      </c>
      <c r="BF238" s="24">
        <f t="shared" si="78"/>
        <v>85.32515907888295</v>
      </c>
      <c r="BG238" s="24">
        <f t="shared" si="78"/>
        <v>82.47824950956213</v>
      </c>
      <c r="BH238" s="24">
        <f t="shared" si="78"/>
        <v>83.16148431500761</v>
      </c>
      <c r="BI238" s="24">
        <f t="shared" si="78"/>
        <v>82.47916145005416</v>
      </c>
      <c r="BJ238" s="24">
        <f t="shared" si="78"/>
        <v>84.04216974729026</v>
      </c>
      <c r="BK238" s="24">
        <f t="shared" si="78"/>
        <v>82.86839492227772</v>
      </c>
      <c r="BL238" s="24">
        <f t="shared" si="78"/>
        <v>86.35181707902376</v>
      </c>
      <c r="BM238" s="24">
        <f t="shared" si="78"/>
        <v>87.56123255269172</v>
      </c>
      <c r="BN238" s="24">
        <f t="shared" si="78"/>
        <v>90.79612025730805</v>
      </c>
      <c r="BO238" s="24"/>
      <c r="BP238" s="4"/>
      <c r="BQ238" s="42">
        <f ca="1" t="shared" si="59"/>
        <v>0.6135506407783635</v>
      </c>
      <c r="BR238" s="4"/>
      <c r="BS238" s="2">
        <v>103</v>
      </c>
      <c r="BT238" s="25">
        <f ca="1" t="shared" si="58"/>
        <v>63</v>
      </c>
      <c r="BU238" s="2"/>
    </row>
    <row r="239" spans="3:73" ht="12.75">
      <c r="C239" s="1" t="s">
        <v>105</v>
      </c>
      <c r="D239" s="3">
        <f t="shared" si="76"/>
        <v>104</v>
      </c>
      <c r="E239" s="4">
        <v>1</v>
      </c>
      <c r="F239" s="4">
        <v>6</v>
      </c>
      <c r="G239" s="4">
        <v>7</v>
      </c>
      <c r="H239" s="4">
        <v>7</v>
      </c>
      <c r="I239" s="4">
        <v>4</v>
      </c>
      <c r="J239" s="4">
        <v>3</v>
      </c>
      <c r="K239" s="4">
        <v>1</v>
      </c>
      <c r="L239" s="4">
        <v>10</v>
      </c>
      <c r="M239" s="4">
        <v>10</v>
      </c>
      <c r="N239" s="4">
        <v>10</v>
      </c>
      <c r="O239" s="4">
        <v>8</v>
      </c>
      <c r="P239" s="4">
        <v>11</v>
      </c>
      <c r="Q239" s="4">
        <v>14</v>
      </c>
      <c r="R239" s="4">
        <v>10</v>
      </c>
      <c r="S239" s="4">
        <v>10</v>
      </c>
      <c r="T239" s="4">
        <v>15</v>
      </c>
      <c r="U239" s="4">
        <v>21</v>
      </c>
      <c r="V239" s="4">
        <v>12</v>
      </c>
      <c r="W239" s="4">
        <v>12</v>
      </c>
      <c r="X239" s="4">
        <v>12</v>
      </c>
      <c r="Y239" s="4">
        <v>23</v>
      </c>
      <c r="Z239" s="4">
        <v>16</v>
      </c>
      <c r="AA239" s="4">
        <v>19</v>
      </c>
      <c r="AB239" s="4">
        <v>25</v>
      </c>
      <c r="AC239" s="4">
        <v>15</v>
      </c>
      <c r="AD239" s="4">
        <v>20</v>
      </c>
      <c r="AE239" s="4">
        <v>10</v>
      </c>
      <c r="AF239" s="4">
        <v>29</v>
      </c>
      <c r="AG239" s="4">
        <v>28</v>
      </c>
      <c r="AH239" s="54">
        <v>34</v>
      </c>
      <c r="AI239" s="54">
        <v>34</v>
      </c>
      <c r="AJ239" s="62">
        <v>33</v>
      </c>
      <c r="AK239" s="24">
        <f aca="true" t="shared" si="79" ref="AJ239:AU254">AJ238*$BQ239</f>
        <v>37.71798493408662</v>
      </c>
      <c r="AL239" s="24">
        <f t="shared" si="79"/>
        <v>36.733164801869066</v>
      </c>
      <c r="AM239" s="24">
        <f t="shared" si="79"/>
        <v>47.52392789145483</v>
      </c>
      <c r="AN239" s="24">
        <f t="shared" si="79"/>
        <v>44.32794329454364</v>
      </c>
      <c r="AO239" s="24">
        <f t="shared" si="79"/>
        <v>47.41798403924485</v>
      </c>
      <c r="AP239" s="24">
        <f t="shared" si="79"/>
        <v>45.90073278947419</v>
      </c>
      <c r="AQ239" s="24">
        <f t="shared" si="79"/>
        <v>50.611607791128726</v>
      </c>
      <c r="AR239" s="24">
        <f t="shared" si="79"/>
        <v>48.023286920988916</v>
      </c>
      <c r="AS239" s="24">
        <f t="shared" si="79"/>
        <v>50.58544105456201</v>
      </c>
      <c r="AT239" s="24">
        <f t="shared" si="79"/>
        <v>47.040072859777396</v>
      </c>
      <c r="AU239" s="24">
        <f t="shared" si="79"/>
        <v>50.709665785011566</v>
      </c>
      <c r="AV239" s="24">
        <f t="shared" si="78"/>
        <v>49.638569276843285</v>
      </c>
      <c r="AW239" s="24">
        <f t="shared" si="78"/>
        <v>50.64730085056725</v>
      </c>
      <c r="AX239" s="24">
        <f t="shared" si="78"/>
        <v>49.47261815127264</v>
      </c>
      <c r="AY239" s="24">
        <f t="shared" si="78"/>
        <v>57.59229995670294</v>
      </c>
      <c r="AZ239" s="24">
        <f t="shared" si="78"/>
        <v>56.54205921884574</v>
      </c>
      <c r="BA239" s="24">
        <f t="shared" si="78"/>
        <v>51.99416810424836</v>
      </c>
      <c r="BB239" s="24">
        <f t="shared" si="78"/>
        <v>54.263564675842</v>
      </c>
      <c r="BC239" s="24">
        <f t="shared" si="78"/>
        <v>53.745077820936515</v>
      </c>
      <c r="BD239" s="24">
        <f t="shared" si="78"/>
        <v>52.96553748570987</v>
      </c>
      <c r="BE239" s="24">
        <f t="shared" si="78"/>
        <v>51.79687395385085</v>
      </c>
      <c r="BF239" s="24">
        <f t="shared" si="78"/>
        <v>50.468495273556044</v>
      </c>
      <c r="BG239" s="24">
        <f t="shared" si="78"/>
        <v>51.08401689898177</v>
      </c>
      <c r="BH239" s="24">
        <f t="shared" si="78"/>
        <v>49.37957733954765</v>
      </c>
      <c r="BI239" s="24">
        <f t="shared" si="78"/>
        <v>49.78862876967838</v>
      </c>
      <c r="BJ239" s="24">
        <f t="shared" si="78"/>
        <v>49.380123316654625</v>
      </c>
      <c r="BK239" s="24">
        <f t="shared" si="78"/>
        <v>50.315893529464205</v>
      </c>
      <c r="BL239" s="24">
        <f t="shared" si="78"/>
        <v>49.61315668556209</v>
      </c>
      <c r="BM239" s="24">
        <f t="shared" si="78"/>
        <v>51.69867516853369</v>
      </c>
      <c r="BN239" s="24">
        <f t="shared" si="78"/>
        <v>52.42275000369018</v>
      </c>
      <c r="BO239" s="24"/>
      <c r="BP239" s="4"/>
      <c r="BQ239" s="42">
        <f ca="1" t="shared" si="59"/>
        <v>0.5986981735569306</v>
      </c>
      <c r="BR239" s="4"/>
      <c r="BS239" s="2">
        <v>104</v>
      </c>
      <c r="BT239" s="25">
        <f ca="1" t="shared" si="58"/>
        <v>33</v>
      </c>
      <c r="BU239" s="2"/>
    </row>
    <row r="240" spans="3:73" ht="12.75">
      <c r="C240" s="1" t="s">
        <v>106</v>
      </c>
      <c r="D240" s="3">
        <f t="shared" si="76"/>
        <v>105</v>
      </c>
      <c r="E240" s="4">
        <v>1</v>
      </c>
      <c r="F240" s="4">
        <v>0</v>
      </c>
      <c r="G240" s="4">
        <v>4</v>
      </c>
      <c r="H240" s="4">
        <v>1</v>
      </c>
      <c r="I240" s="4">
        <v>4</v>
      </c>
      <c r="J240" s="4">
        <v>2</v>
      </c>
      <c r="K240" s="4">
        <v>2</v>
      </c>
      <c r="L240" s="4">
        <v>0</v>
      </c>
      <c r="M240" s="4">
        <v>3</v>
      </c>
      <c r="N240" s="4">
        <v>3</v>
      </c>
      <c r="O240" s="4">
        <v>4</v>
      </c>
      <c r="P240" s="4">
        <v>3</v>
      </c>
      <c r="Q240" s="4">
        <v>6</v>
      </c>
      <c r="R240" s="4">
        <v>5</v>
      </c>
      <c r="S240" s="4">
        <v>6</v>
      </c>
      <c r="T240" s="4">
        <v>6</v>
      </c>
      <c r="U240" s="4">
        <v>8</v>
      </c>
      <c r="V240" s="4">
        <v>14</v>
      </c>
      <c r="W240" s="4">
        <v>10</v>
      </c>
      <c r="X240" s="4">
        <v>8</v>
      </c>
      <c r="Y240" s="4">
        <v>6</v>
      </c>
      <c r="Z240" s="4">
        <v>11</v>
      </c>
      <c r="AA240" s="4">
        <v>9</v>
      </c>
      <c r="AB240" s="4">
        <v>9</v>
      </c>
      <c r="AC240" s="4">
        <v>10</v>
      </c>
      <c r="AD240" s="4">
        <v>6</v>
      </c>
      <c r="AE240" s="4">
        <v>13</v>
      </c>
      <c r="AF240" s="4">
        <v>5</v>
      </c>
      <c r="AG240" s="4">
        <v>17</v>
      </c>
      <c r="AH240" s="54">
        <v>16</v>
      </c>
      <c r="AI240" s="54">
        <v>19</v>
      </c>
      <c r="AJ240" s="62">
        <v>23</v>
      </c>
      <c r="AK240" s="24">
        <f t="shared" si="79"/>
        <v>19.873949579831937</v>
      </c>
      <c r="AL240" s="24">
        <f t="shared" si="79"/>
        <v>22.715313055542367</v>
      </c>
      <c r="AM240" s="24">
        <f t="shared" si="79"/>
        <v>22.122214096363727</v>
      </c>
      <c r="AN240" s="24">
        <f t="shared" si="79"/>
        <v>28.620852931828544</v>
      </c>
      <c r="AO240" s="24">
        <f t="shared" si="79"/>
        <v>26.696100303436648</v>
      </c>
      <c r="AP240" s="24">
        <f t="shared" si="79"/>
        <v>28.557049211309927</v>
      </c>
      <c r="AQ240" s="24">
        <f t="shared" si="79"/>
        <v>27.643298458646925</v>
      </c>
      <c r="AR240" s="24">
        <f t="shared" si="79"/>
        <v>30.48038004227641</v>
      </c>
      <c r="AS240" s="24">
        <f t="shared" si="79"/>
        <v>28.921587361379885</v>
      </c>
      <c r="AT240" s="24">
        <f t="shared" si="79"/>
        <v>30.464621363391693</v>
      </c>
      <c r="AU240" s="24">
        <f t="shared" si="79"/>
        <v>28.329455643843534</v>
      </c>
      <c r="AV240" s="24">
        <f t="shared" si="78"/>
        <v>30.53943457640753</v>
      </c>
      <c r="AW240" s="24">
        <f t="shared" si="78"/>
        <v>29.89437645524176</v>
      </c>
      <c r="AX240" s="24">
        <f t="shared" si="78"/>
        <v>30.50187586238644</v>
      </c>
      <c r="AY240" s="24">
        <f t="shared" si="78"/>
        <v>29.794433900626384</v>
      </c>
      <c r="AZ240" s="24">
        <f t="shared" si="78"/>
        <v>34.684438349274885</v>
      </c>
      <c r="BA240" s="24">
        <f t="shared" si="78"/>
        <v>34.05194042591551</v>
      </c>
      <c r="BB240" s="24">
        <f t="shared" si="78"/>
        <v>31.313014404519325</v>
      </c>
      <c r="BC240" s="24">
        <f t="shared" si="78"/>
        <v>32.67973782998888</v>
      </c>
      <c r="BD240" s="24">
        <f t="shared" si="78"/>
        <v>32.36748384174048</v>
      </c>
      <c r="BE240" s="24">
        <f t="shared" si="78"/>
        <v>31.89801277150595</v>
      </c>
      <c r="BF240" s="24">
        <f t="shared" si="78"/>
        <v>31.19419579853763</v>
      </c>
      <c r="BG240" s="24">
        <f t="shared" si="78"/>
        <v>30.39419183141331</v>
      </c>
      <c r="BH240" s="24">
        <f t="shared" si="78"/>
        <v>30.764884126837767</v>
      </c>
      <c r="BI240" s="24">
        <f t="shared" si="78"/>
        <v>29.738400918775202</v>
      </c>
      <c r="BJ240" s="24">
        <f t="shared" si="78"/>
        <v>29.984748418713878</v>
      </c>
      <c r="BK240" s="24">
        <f t="shared" si="78"/>
        <v>29.738729728517495</v>
      </c>
      <c r="BL240" s="24">
        <f t="shared" si="78"/>
        <v>30.302288820265563</v>
      </c>
      <c r="BM240" s="24">
        <f t="shared" si="78"/>
        <v>29.879071953489778</v>
      </c>
      <c r="BN240" s="24">
        <f t="shared" si="78"/>
        <v>31.135056474046905</v>
      </c>
      <c r="BO240" s="24"/>
      <c r="BP240" s="4"/>
      <c r="BQ240" s="42">
        <f ca="1" t="shared" si="59"/>
        <v>0.6022408963585435</v>
      </c>
      <c r="BR240" s="4"/>
      <c r="BS240" s="2">
        <v>105</v>
      </c>
      <c r="BT240" s="25">
        <f ca="1" t="shared" si="58"/>
        <v>23</v>
      </c>
      <c r="BU240" s="2"/>
    </row>
    <row r="241" spans="3:73" ht="12.75">
      <c r="C241" s="1" t="s">
        <v>107</v>
      </c>
      <c r="D241" s="3">
        <f t="shared" si="76"/>
        <v>106</v>
      </c>
      <c r="E241" s="4">
        <v>0</v>
      </c>
      <c r="F241" s="4">
        <v>1</v>
      </c>
      <c r="G241" s="4">
        <v>0</v>
      </c>
      <c r="H241" s="4">
        <v>3</v>
      </c>
      <c r="I241" s="4">
        <v>0</v>
      </c>
      <c r="J241" s="4">
        <v>1</v>
      </c>
      <c r="K241" s="4">
        <v>1</v>
      </c>
      <c r="L241" s="4">
        <v>2</v>
      </c>
      <c r="M241" s="4">
        <v>0</v>
      </c>
      <c r="N241" s="4">
        <v>1</v>
      </c>
      <c r="O241" s="4">
        <v>2</v>
      </c>
      <c r="P241" s="4">
        <v>2</v>
      </c>
      <c r="Q241" s="4">
        <v>2</v>
      </c>
      <c r="R241" s="4">
        <v>5</v>
      </c>
      <c r="S241" s="4">
        <v>3</v>
      </c>
      <c r="T241" s="4">
        <v>1</v>
      </c>
      <c r="U241" s="4">
        <v>3</v>
      </c>
      <c r="V241" s="4">
        <v>5</v>
      </c>
      <c r="W241" s="4">
        <v>7</v>
      </c>
      <c r="X241" s="4">
        <v>6</v>
      </c>
      <c r="Y241" s="4">
        <v>2</v>
      </c>
      <c r="Z241" s="4">
        <v>4</v>
      </c>
      <c r="AA241" s="4">
        <v>6</v>
      </c>
      <c r="AB241" s="4">
        <v>5</v>
      </c>
      <c r="AC241" s="4">
        <v>6</v>
      </c>
      <c r="AD241" s="4">
        <v>5</v>
      </c>
      <c r="AE241" s="4">
        <v>2</v>
      </c>
      <c r="AF241" s="4">
        <v>6</v>
      </c>
      <c r="AG241" s="4">
        <v>0</v>
      </c>
      <c r="AH241" s="54">
        <v>9</v>
      </c>
      <c r="AI241" s="54">
        <v>7</v>
      </c>
      <c r="AJ241" s="62">
        <v>12</v>
      </c>
      <c r="AK241" s="24">
        <f t="shared" si="79"/>
        <v>12.255095459236324</v>
      </c>
      <c r="AL241" s="24">
        <f t="shared" si="79"/>
        <v>10.589441271864784</v>
      </c>
      <c r="AM241" s="24">
        <f t="shared" si="79"/>
        <v>12.103405647048213</v>
      </c>
      <c r="AN241" s="24">
        <f t="shared" si="79"/>
        <v>11.787384587852214</v>
      </c>
      <c r="AO241" s="24">
        <f t="shared" si="79"/>
        <v>15.250055861057506</v>
      </c>
      <c r="AP241" s="24">
        <f t="shared" si="79"/>
        <v>14.224489461215823</v>
      </c>
      <c r="AQ241" s="24">
        <f t="shared" si="79"/>
        <v>15.216059309509243</v>
      </c>
      <c r="AR241" s="24">
        <f t="shared" si="79"/>
        <v>14.72918527908167</v>
      </c>
      <c r="AS241" s="24">
        <f t="shared" si="79"/>
        <v>16.240868132691265</v>
      </c>
      <c r="AT241" s="24">
        <f t="shared" si="79"/>
        <v>15.4102962585371</v>
      </c>
      <c r="AU241" s="24">
        <f t="shared" si="79"/>
        <v>16.232471432080672</v>
      </c>
      <c r="AV241" s="24">
        <f t="shared" si="78"/>
        <v>15.094790574934947</v>
      </c>
      <c r="AW241" s="24">
        <f t="shared" si="78"/>
        <v>16.272334174129423</v>
      </c>
      <c r="AX241" s="24">
        <f t="shared" si="78"/>
        <v>15.928627702318895</v>
      </c>
      <c r="AY241" s="24">
        <f t="shared" si="78"/>
        <v>16.252321755622702</v>
      </c>
      <c r="AZ241" s="24">
        <f t="shared" si="78"/>
        <v>15.87537528722101</v>
      </c>
      <c r="BA241" s="24">
        <f t="shared" si="78"/>
        <v>18.48091751827656</v>
      </c>
      <c r="BB241" s="24">
        <f t="shared" si="78"/>
        <v>18.14390349964448</v>
      </c>
      <c r="BC241" s="24">
        <f t="shared" si="78"/>
        <v>16.68452089755767</v>
      </c>
      <c r="BD241" s="24">
        <f t="shared" si="78"/>
        <v>17.412752464753492</v>
      </c>
      <c r="BE241" s="24">
        <f t="shared" si="78"/>
        <v>17.24637409807908</v>
      </c>
      <c r="BF241" s="24">
        <f t="shared" si="78"/>
        <v>16.996225716293257</v>
      </c>
      <c r="BG241" s="24">
        <f t="shared" si="78"/>
        <v>16.621210751529887</v>
      </c>
      <c r="BH241" s="24">
        <f t="shared" si="78"/>
        <v>16.19494444783961</v>
      </c>
      <c r="BI241" s="24">
        <f t="shared" si="78"/>
        <v>16.392460511597445</v>
      </c>
      <c r="BJ241" s="24">
        <f t="shared" si="78"/>
        <v>15.845519220201362</v>
      </c>
      <c r="BK241" s="24">
        <f t="shared" si="78"/>
        <v>15.976780617066261</v>
      </c>
      <c r="BL241" s="24">
        <f t="shared" si="78"/>
        <v>15.845694419974393</v>
      </c>
      <c r="BM241" s="24">
        <f t="shared" si="78"/>
        <v>16.145975744595834</v>
      </c>
      <c r="BN241" s="24">
        <f t="shared" si="78"/>
        <v>15.92047300101774</v>
      </c>
      <c r="BO241" s="24"/>
      <c r="BP241" s="4"/>
      <c r="BQ241" s="42">
        <f ca="1" t="shared" si="59"/>
        <v>0.5328302373581011</v>
      </c>
      <c r="BR241" s="4"/>
      <c r="BS241" s="2">
        <v>106</v>
      </c>
      <c r="BT241" s="25">
        <f ca="1" t="shared" si="58"/>
        <v>12</v>
      </c>
      <c r="BU241" s="2"/>
    </row>
    <row r="242" spans="3:73" ht="12.75">
      <c r="C242" s="1" t="s">
        <v>108</v>
      </c>
      <c r="D242" s="3">
        <f t="shared" si="76"/>
        <v>107</v>
      </c>
      <c r="E242" s="4">
        <v>0</v>
      </c>
      <c r="F242" s="4">
        <v>0</v>
      </c>
      <c r="G242" s="4">
        <v>1</v>
      </c>
      <c r="H242" s="4">
        <v>0</v>
      </c>
      <c r="I242" s="4">
        <v>1</v>
      </c>
      <c r="J242" s="4">
        <v>0</v>
      </c>
      <c r="K242" s="4">
        <v>0</v>
      </c>
      <c r="L242" s="4">
        <v>1</v>
      </c>
      <c r="M242" s="4">
        <v>1</v>
      </c>
      <c r="N242" s="4">
        <v>0</v>
      </c>
      <c r="O242" s="4">
        <v>0</v>
      </c>
      <c r="P242" s="4">
        <v>1</v>
      </c>
      <c r="Q242" s="4">
        <v>0</v>
      </c>
      <c r="R242" s="4">
        <v>1</v>
      </c>
      <c r="S242" s="4">
        <v>3</v>
      </c>
      <c r="T242" s="4">
        <v>0</v>
      </c>
      <c r="U242" s="4">
        <v>0</v>
      </c>
      <c r="V242" s="4">
        <v>2</v>
      </c>
      <c r="W242" s="4">
        <v>2</v>
      </c>
      <c r="X242" s="4">
        <v>3</v>
      </c>
      <c r="Y242" s="4">
        <v>2</v>
      </c>
      <c r="Z242" s="4">
        <v>1</v>
      </c>
      <c r="AA242" s="4">
        <v>1</v>
      </c>
      <c r="AB242" s="4">
        <v>2</v>
      </c>
      <c r="AC242" s="4">
        <v>3</v>
      </c>
      <c r="AD242" s="4">
        <v>2</v>
      </c>
      <c r="AE242" s="4">
        <v>2</v>
      </c>
      <c r="AF242" s="4">
        <v>2</v>
      </c>
      <c r="AG242" s="4">
        <v>2</v>
      </c>
      <c r="AH242" s="54">
        <v>0</v>
      </c>
      <c r="AI242" s="54">
        <v>3</v>
      </c>
      <c r="AJ242" s="62">
        <v>3</v>
      </c>
      <c r="AK242" s="24">
        <f t="shared" si="79"/>
        <v>0</v>
      </c>
      <c r="AL242" s="24">
        <f t="shared" si="79"/>
        <v>0</v>
      </c>
      <c r="AM242" s="24">
        <f t="shared" si="79"/>
        <v>0</v>
      </c>
      <c r="AN242" s="24">
        <f t="shared" si="79"/>
        <v>0</v>
      </c>
      <c r="AO242" s="24">
        <f t="shared" si="79"/>
        <v>0</v>
      </c>
      <c r="AP242" s="24">
        <f t="shared" si="79"/>
        <v>0</v>
      </c>
      <c r="AQ242" s="24">
        <f t="shared" si="79"/>
        <v>0</v>
      </c>
      <c r="AR242" s="24">
        <f t="shared" si="79"/>
        <v>0</v>
      </c>
      <c r="AS242" s="24">
        <f t="shared" si="79"/>
        <v>0</v>
      </c>
      <c r="AT242" s="24">
        <f t="shared" si="79"/>
        <v>0</v>
      </c>
      <c r="AU242" s="24">
        <f t="shared" si="79"/>
        <v>0</v>
      </c>
      <c r="AV242" s="24">
        <f t="shared" si="78"/>
        <v>0</v>
      </c>
      <c r="AW242" s="24">
        <f t="shared" si="78"/>
        <v>0</v>
      </c>
      <c r="AX242" s="24">
        <f t="shared" si="78"/>
        <v>0</v>
      </c>
      <c r="AY242" s="24">
        <f t="shared" si="78"/>
        <v>0</v>
      </c>
      <c r="AZ242" s="24">
        <f t="shared" si="78"/>
        <v>0</v>
      </c>
      <c r="BA242" s="24">
        <f t="shared" si="78"/>
        <v>0</v>
      </c>
      <c r="BB242" s="24">
        <f t="shared" si="78"/>
        <v>0</v>
      </c>
      <c r="BC242" s="24">
        <f t="shared" si="78"/>
        <v>0</v>
      </c>
      <c r="BD242" s="24">
        <f t="shared" si="78"/>
        <v>0</v>
      </c>
      <c r="BE242" s="24">
        <f t="shared" si="78"/>
        <v>0</v>
      </c>
      <c r="BF242" s="24">
        <f t="shared" si="78"/>
        <v>0</v>
      </c>
      <c r="BG242" s="24">
        <f t="shared" si="78"/>
        <v>0</v>
      </c>
      <c r="BH242" s="24">
        <f t="shared" si="78"/>
        <v>0</v>
      </c>
      <c r="BI242" s="24">
        <f t="shared" si="78"/>
        <v>0</v>
      </c>
      <c r="BJ242" s="24">
        <f t="shared" si="78"/>
        <v>0</v>
      </c>
      <c r="BK242" s="24">
        <f t="shared" si="78"/>
        <v>0</v>
      </c>
      <c r="BL242" s="24">
        <f t="shared" si="78"/>
        <v>0</v>
      </c>
      <c r="BM242" s="24">
        <f t="shared" si="78"/>
        <v>0</v>
      </c>
      <c r="BN242" s="24">
        <f t="shared" si="78"/>
        <v>0</v>
      </c>
      <c r="BO242" s="24"/>
      <c r="BP242" s="4"/>
      <c r="BQ242" s="42"/>
      <c r="BR242" s="4"/>
      <c r="BS242" s="2">
        <v>107</v>
      </c>
      <c r="BT242" s="25">
        <f ca="1" t="shared" si="58"/>
        <v>3</v>
      </c>
      <c r="BU242" s="2"/>
    </row>
    <row r="243" spans="3:73" ht="12.75">
      <c r="C243" s="1" t="s">
        <v>109</v>
      </c>
      <c r="D243" s="3">
        <f t="shared" si="76"/>
        <v>108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  <c r="O243" s="4">
        <v>0</v>
      </c>
      <c r="P243" s="4">
        <v>0</v>
      </c>
      <c r="Q243" s="4">
        <v>1</v>
      </c>
      <c r="R243" s="4">
        <v>0</v>
      </c>
      <c r="S243" s="4">
        <v>1</v>
      </c>
      <c r="T243" s="4">
        <v>1</v>
      </c>
      <c r="U243" s="4">
        <v>0</v>
      </c>
      <c r="V243" s="4">
        <v>0</v>
      </c>
      <c r="W243" s="4">
        <v>1</v>
      </c>
      <c r="X243" s="4">
        <v>2</v>
      </c>
      <c r="Y243" s="4">
        <v>2</v>
      </c>
      <c r="Z243" s="4">
        <v>0</v>
      </c>
      <c r="AA243" s="4">
        <v>0</v>
      </c>
      <c r="AB243" s="4">
        <v>1</v>
      </c>
      <c r="AC243" s="4">
        <v>2</v>
      </c>
      <c r="AD243" s="4">
        <v>0</v>
      </c>
      <c r="AE243" s="4">
        <v>2</v>
      </c>
      <c r="AF243" s="4">
        <v>0</v>
      </c>
      <c r="AG243" s="4">
        <v>0</v>
      </c>
      <c r="AH243" s="54">
        <v>1</v>
      </c>
      <c r="AI243" s="54">
        <v>0</v>
      </c>
      <c r="AJ243" s="62">
        <v>3</v>
      </c>
      <c r="AK243" s="24">
        <f t="shared" si="79"/>
        <v>0</v>
      </c>
      <c r="AL243" s="24">
        <f t="shared" si="79"/>
        <v>0</v>
      </c>
      <c r="AM243" s="24">
        <f t="shared" si="79"/>
        <v>0</v>
      </c>
      <c r="AN243" s="24">
        <f t="shared" si="79"/>
        <v>0</v>
      </c>
      <c r="AO243" s="24">
        <f t="shared" si="79"/>
        <v>0</v>
      </c>
      <c r="AP243" s="24">
        <f t="shared" si="79"/>
        <v>0</v>
      </c>
      <c r="AQ243" s="24">
        <f t="shared" si="79"/>
        <v>0</v>
      </c>
      <c r="AR243" s="24">
        <f t="shared" si="79"/>
        <v>0</v>
      </c>
      <c r="AS243" s="24">
        <f t="shared" si="79"/>
        <v>0</v>
      </c>
      <c r="AT243" s="24">
        <f t="shared" si="79"/>
        <v>0</v>
      </c>
      <c r="AU243" s="24">
        <f t="shared" si="79"/>
        <v>0</v>
      </c>
      <c r="AV243" s="24">
        <f t="shared" si="78"/>
        <v>0</v>
      </c>
      <c r="AW243" s="24">
        <f t="shared" si="78"/>
        <v>0</v>
      </c>
      <c r="AX243" s="24">
        <f t="shared" si="78"/>
        <v>0</v>
      </c>
      <c r="AY243" s="24">
        <f t="shared" si="78"/>
        <v>0</v>
      </c>
      <c r="AZ243" s="24">
        <f t="shared" si="78"/>
        <v>0</v>
      </c>
      <c r="BA243" s="24">
        <f t="shared" si="78"/>
        <v>0</v>
      </c>
      <c r="BB243" s="24">
        <f t="shared" si="78"/>
        <v>0</v>
      </c>
      <c r="BC243" s="24">
        <f t="shared" si="78"/>
        <v>0</v>
      </c>
      <c r="BD243" s="24">
        <f t="shared" si="78"/>
        <v>0</v>
      </c>
      <c r="BE243" s="24">
        <f t="shared" si="78"/>
        <v>0</v>
      </c>
      <c r="BF243" s="24">
        <f t="shared" si="78"/>
        <v>0</v>
      </c>
      <c r="BG243" s="24">
        <f t="shared" si="78"/>
        <v>0</v>
      </c>
      <c r="BH243" s="24">
        <f t="shared" si="78"/>
        <v>0</v>
      </c>
      <c r="BI243" s="24">
        <f t="shared" si="78"/>
        <v>0</v>
      </c>
      <c r="BJ243" s="24">
        <f t="shared" si="78"/>
        <v>0</v>
      </c>
      <c r="BK243" s="24">
        <f t="shared" si="78"/>
        <v>0</v>
      </c>
      <c r="BL243" s="24">
        <f t="shared" si="78"/>
        <v>0</v>
      </c>
      <c r="BM243" s="24">
        <f t="shared" si="78"/>
        <v>0</v>
      </c>
      <c r="BN243" s="24">
        <f t="shared" si="78"/>
        <v>0</v>
      </c>
      <c r="BO243" s="24"/>
      <c r="BP243" s="4"/>
      <c r="BQ243" s="42"/>
      <c r="BR243" s="4"/>
      <c r="BS243" s="2">
        <v>108</v>
      </c>
      <c r="BT243" s="25">
        <f ca="1" t="shared" si="58"/>
        <v>3</v>
      </c>
      <c r="BU243" s="2"/>
    </row>
    <row r="244" spans="3:73" ht="12.75">
      <c r="C244" s="1" t="s">
        <v>110</v>
      </c>
      <c r="D244" s="3">
        <f t="shared" si="76"/>
        <v>109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1</v>
      </c>
      <c r="U244" s="4">
        <v>0</v>
      </c>
      <c r="V244" s="4">
        <v>0</v>
      </c>
      <c r="W244" s="4">
        <v>0</v>
      </c>
      <c r="X244" s="4">
        <v>1</v>
      </c>
      <c r="Y244" s="4">
        <v>2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54">
        <v>0</v>
      </c>
      <c r="AI244" s="54">
        <v>0</v>
      </c>
      <c r="AJ244" s="62">
        <v>0</v>
      </c>
      <c r="AK244" s="24">
        <f t="shared" si="79"/>
        <v>0</v>
      </c>
      <c r="AL244" s="24">
        <f t="shared" si="79"/>
        <v>0</v>
      </c>
      <c r="AM244" s="24">
        <f t="shared" si="79"/>
        <v>0</v>
      </c>
      <c r="AN244" s="24">
        <f t="shared" si="79"/>
        <v>0</v>
      </c>
      <c r="AO244" s="24">
        <f t="shared" si="79"/>
        <v>0</v>
      </c>
      <c r="AP244" s="24">
        <f t="shared" si="79"/>
        <v>0</v>
      </c>
      <c r="AQ244" s="24">
        <f t="shared" si="79"/>
        <v>0</v>
      </c>
      <c r="AR244" s="24">
        <f t="shared" si="79"/>
        <v>0</v>
      </c>
      <c r="AS244" s="24">
        <f t="shared" si="79"/>
        <v>0</v>
      </c>
      <c r="AT244" s="24">
        <f t="shared" si="79"/>
        <v>0</v>
      </c>
      <c r="AU244" s="24">
        <f t="shared" si="79"/>
        <v>0</v>
      </c>
      <c r="AV244" s="24">
        <f t="shared" si="78"/>
        <v>0</v>
      </c>
      <c r="AW244" s="24">
        <f t="shared" si="78"/>
        <v>0</v>
      </c>
      <c r="AX244" s="24">
        <f t="shared" si="78"/>
        <v>0</v>
      </c>
      <c r="AY244" s="24">
        <f t="shared" si="78"/>
        <v>0</v>
      </c>
      <c r="AZ244" s="24">
        <f t="shared" si="78"/>
        <v>0</v>
      </c>
      <c r="BA244" s="24">
        <f t="shared" si="78"/>
        <v>0</v>
      </c>
      <c r="BB244" s="24">
        <f t="shared" si="78"/>
        <v>0</v>
      </c>
      <c r="BC244" s="24">
        <f t="shared" si="78"/>
        <v>0</v>
      </c>
      <c r="BD244" s="24">
        <f t="shared" si="78"/>
        <v>0</v>
      </c>
      <c r="BE244" s="24">
        <f t="shared" si="78"/>
        <v>0</v>
      </c>
      <c r="BF244" s="24">
        <f t="shared" si="78"/>
        <v>0</v>
      </c>
      <c r="BG244" s="24">
        <f t="shared" si="78"/>
        <v>0</v>
      </c>
      <c r="BH244" s="24">
        <f t="shared" si="78"/>
        <v>0</v>
      </c>
      <c r="BI244" s="24">
        <f t="shared" si="78"/>
        <v>0</v>
      </c>
      <c r="BJ244" s="24">
        <f t="shared" si="78"/>
        <v>0</v>
      </c>
      <c r="BK244" s="24">
        <f t="shared" si="78"/>
        <v>0</v>
      </c>
      <c r="BL244" s="24">
        <f t="shared" si="78"/>
        <v>0</v>
      </c>
      <c r="BM244" s="24">
        <f t="shared" si="78"/>
        <v>0</v>
      </c>
      <c r="BN244" s="24">
        <f t="shared" si="78"/>
        <v>0</v>
      </c>
      <c r="BO244" s="24"/>
      <c r="BP244" s="4"/>
      <c r="BQ244" s="42"/>
      <c r="BR244" s="4"/>
      <c r="BS244" s="2">
        <v>109</v>
      </c>
      <c r="BT244" s="25">
        <f ca="1" t="shared" si="58"/>
        <v>0</v>
      </c>
      <c r="BU244" s="2"/>
    </row>
    <row r="245" spans="3:73" ht="12.75">
      <c r="C245" s="1" t="s">
        <v>111</v>
      </c>
      <c r="D245" s="3">
        <f t="shared" si="76"/>
        <v>110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1</v>
      </c>
      <c r="V245" s="4">
        <v>0</v>
      </c>
      <c r="W245" s="4">
        <v>0</v>
      </c>
      <c r="X245" s="4">
        <v>0</v>
      </c>
      <c r="Y245" s="4">
        <v>0</v>
      </c>
      <c r="Z245" s="4">
        <v>1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54">
        <v>0</v>
      </c>
      <c r="AI245" s="54">
        <v>0</v>
      </c>
      <c r="AJ245" s="62">
        <v>0</v>
      </c>
      <c r="AK245" s="24">
        <f t="shared" si="79"/>
        <v>0</v>
      </c>
      <c r="AL245" s="24">
        <f t="shared" si="79"/>
        <v>0</v>
      </c>
      <c r="AM245" s="24">
        <f t="shared" si="79"/>
        <v>0</v>
      </c>
      <c r="AN245" s="24">
        <f t="shared" si="79"/>
        <v>0</v>
      </c>
      <c r="AO245" s="24">
        <f t="shared" si="79"/>
        <v>0</v>
      </c>
      <c r="AP245" s="24">
        <f t="shared" si="79"/>
        <v>0</v>
      </c>
      <c r="AQ245" s="24">
        <f t="shared" si="79"/>
        <v>0</v>
      </c>
      <c r="AR245" s="24">
        <f t="shared" si="79"/>
        <v>0</v>
      </c>
      <c r="AS245" s="24">
        <f t="shared" si="79"/>
        <v>0</v>
      </c>
      <c r="AT245" s="24">
        <f t="shared" si="79"/>
        <v>0</v>
      </c>
      <c r="AU245" s="24">
        <f t="shared" si="79"/>
        <v>0</v>
      </c>
      <c r="AV245" s="24">
        <f t="shared" si="78"/>
        <v>0</v>
      </c>
      <c r="AW245" s="24">
        <f t="shared" si="78"/>
        <v>0</v>
      </c>
      <c r="AX245" s="24">
        <f t="shared" si="78"/>
        <v>0</v>
      </c>
      <c r="AY245" s="24">
        <f t="shared" si="78"/>
        <v>0</v>
      </c>
      <c r="AZ245" s="24">
        <f t="shared" si="78"/>
        <v>0</v>
      </c>
      <c r="BA245" s="24">
        <f t="shared" si="78"/>
        <v>0</v>
      </c>
      <c r="BB245" s="24">
        <f t="shared" si="78"/>
        <v>0</v>
      </c>
      <c r="BC245" s="24">
        <f t="shared" si="78"/>
        <v>0</v>
      </c>
      <c r="BD245" s="24">
        <f t="shared" si="78"/>
        <v>0</v>
      </c>
      <c r="BE245" s="24">
        <f t="shared" si="78"/>
        <v>0</v>
      </c>
      <c r="BF245" s="24">
        <f t="shared" si="78"/>
        <v>0</v>
      </c>
      <c r="BG245" s="24">
        <f t="shared" si="78"/>
        <v>0</v>
      </c>
      <c r="BH245" s="24">
        <f t="shared" si="78"/>
        <v>0</v>
      </c>
      <c r="BI245" s="24">
        <f t="shared" si="78"/>
        <v>0</v>
      </c>
      <c r="BJ245" s="24">
        <f t="shared" si="78"/>
        <v>0</v>
      </c>
      <c r="BK245" s="24">
        <f t="shared" si="78"/>
        <v>0</v>
      </c>
      <c r="BL245" s="24">
        <f t="shared" si="78"/>
        <v>0</v>
      </c>
      <c r="BM245" s="24">
        <f t="shared" si="78"/>
        <v>0</v>
      </c>
      <c r="BN245" s="24">
        <f t="shared" si="78"/>
        <v>0</v>
      </c>
      <c r="BO245" s="24"/>
      <c r="BP245" s="4"/>
      <c r="BQ245" s="42"/>
      <c r="BR245" s="4"/>
      <c r="BS245" s="2">
        <v>110</v>
      </c>
      <c r="BT245" s="25">
        <f ca="1" t="shared" si="58"/>
        <v>0</v>
      </c>
      <c r="BU245" s="2"/>
    </row>
    <row r="246" spans="3:73" ht="12.75">
      <c r="C246" s="1" t="s">
        <v>112</v>
      </c>
      <c r="D246" s="3">
        <f t="shared" si="76"/>
        <v>111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1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54">
        <v>0</v>
      </c>
      <c r="AI246" s="54">
        <v>0</v>
      </c>
      <c r="AJ246" s="62">
        <v>0</v>
      </c>
      <c r="AK246" s="24">
        <f t="shared" si="79"/>
        <v>0</v>
      </c>
      <c r="AL246" s="24">
        <f t="shared" si="79"/>
        <v>0</v>
      </c>
      <c r="AM246" s="24">
        <f t="shared" si="79"/>
        <v>0</v>
      </c>
      <c r="AN246" s="24">
        <f t="shared" si="79"/>
        <v>0</v>
      </c>
      <c r="AO246" s="24">
        <f t="shared" si="79"/>
        <v>0</v>
      </c>
      <c r="AP246" s="24">
        <f t="shared" si="79"/>
        <v>0</v>
      </c>
      <c r="AQ246" s="24">
        <f t="shared" si="79"/>
        <v>0</v>
      </c>
      <c r="AR246" s="24">
        <f t="shared" si="79"/>
        <v>0</v>
      </c>
      <c r="AS246" s="24">
        <f t="shared" si="79"/>
        <v>0</v>
      </c>
      <c r="AT246" s="24">
        <f t="shared" si="79"/>
        <v>0</v>
      </c>
      <c r="AU246" s="24">
        <f t="shared" si="79"/>
        <v>0</v>
      </c>
      <c r="AV246" s="24">
        <f t="shared" si="78"/>
        <v>0</v>
      </c>
      <c r="AW246" s="24">
        <f t="shared" si="78"/>
        <v>0</v>
      </c>
      <c r="AX246" s="24">
        <f t="shared" si="78"/>
        <v>0</v>
      </c>
      <c r="AY246" s="24">
        <f t="shared" si="78"/>
        <v>0</v>
      </c>
      <c r="AZ246" s="24">
        <f t="shared" si="78"/>
        <v>0</v>
      </c>
      <c r="BA246" s="24">
        <f t="shared" si="78"/>
        <v>0</v>
      </c>
      <c r="BB246" s="24">
        <f t="shared" si="78"/>
        <v>0</v>
      </c>
      <c r="BC246" s="24">
        <f t="shared" si="78"/>
        <v>0</v>
      </c>
      <c r="BD246" s="24">
        <f t="shared" si="78"/>
        <v>0</v>
      </c>
      <c r="BE246" s="24">
        <f t="shared" si="78"/>
        <v>0</v>
      </c>
      <c r="BF246" s="24">
        <f t="shared" si="78"/>
        <v>0</v>
      </c>
      <c r="BG246" s="24">
        <f t="shared" si="78"/>
        <v>0</v>
      </c>
      <c r="BH246" s="24">
        <f t="shared" si="78"/>
        <v>0</v>
      </c>
      <c r="BI246" s="24">
        <f t="shared" si="78"/>
        <v>0</v>
      </c>
      <c r="BJ246" s="24">
        <f t="shared" si="78"/>
        <v>0</v>
      </c>
      <c r="BK246" s="24">
        <f t="shared" si="78"/>
        <v>0</v>
      </c>
      <c r="BL246" s="24">
        <f t="shared" si="78"/>
        <v>0</v>
      </c>
      <c r="BM246" s="24">
        <f t="shared" si="78"/>
        <v>0</v>
      </c>
      <c r="BN246" s="24">
        <f t="shared" si="78"/>
        <v>0</v>
      </c>
      <c r="BO246" s="24"/>
      <c r="BP246" s="4"/>
      <c r="BQ246" s="42"/>
      <c r="BR246" s="4"/>
      <c r="BS246" s="2">
        <v>111</v>
      </c>
      <c r="BT246" s="25">
        <f ca="1" t="shared" si="58"/>
        <v>0</v>
      </c>
      <c r="BU246" s="2"/>
    </row>
    <row r="247" spans="3:73" ht="12.75">
      <c r="C247" s="1" t="s">
        <v>113</v>
      </c>
      <c r="D247" s="3">
        <f t="shared" si="76"/>
        <v>112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54">
        <v>0</v>
      </c>
      <c r="AI247" s="54">
        <v>0</v>
      </c>
      <c r="AJ247" s="62">
        <v>0</v>
      </c>
      <c r="AK247" s="24">
        <f t="shared" si="79"/>
        <v>0</v>
      </c>
      <c r="AL247" s="24">
        <f t="shared" si="79"/>
        <v>0</v>
      </c>
      <c r="AM247" s="24">
        <f t="shared" si="79"/>
        <v>0</v>
      </c>
      <c r="AN247" s="24">
        <f t="shared" si="79"/>
        <v>0</v>
      </c>
      <c r="AO247" s="24">
        <f t="shared" si="79"/>
        <v>0</v>
      </c>
      <c r="AP247" s="24">
        <f t="shared" si="79"/>
        <v>0</v>
      </c>
      <c r="AQ247" s="24">
        <f t="shared" si="79"/>
        <v>0</v>
      </c>
      <c r="AR247" s="24">
        <f t="shared" si="79"/>
        <v>0</v>
      </c>
      <c r="AS247" s="24">
        <f t="shared" si="79"/>
        <v>0</v>
      </c>
      <c r="AT247" s="24">
        <f t="shared" si="79"/>
        <v>0</v>
      </c>
      <c r="AU247" s="24">
        <f t="shared" si="79"/>
        <v>0</v>
      </c>
      <c r="AV247" s="24">
        <f t="shared" si="78"/>
        <v>0</v>
      </c>
      <c r="AW247" s="24">
        <f t="shared" si="78"/>
        <v>0</v>
      </c>
      <c r="AX247" s="24">
        <f t="shared" si="78"/>
        <v>0</v>
      </c>
      <c r="AY247" s="24">
        <f t="shared" si="78"/>
        <v>0</v>
      </c>
      <c r="AZ247" s="24">
        <f t="shared" si="78"/>
        <v>0</v>
      </c>
      <c r="BA247" s="24">
        <f t="shared" si="78"/>
        <v>0</v>
      </c>
      <c r="BB247" s="24">
        <f t="shared" si="78"/>
        <v>0</v>
      </c>
      <c r="BC247" s="24">
        <f t="shared" si="78"/>
        <v>0</v>
      </c>
      <c r="BD247" s="24">
        <f t="shared" si="78"/>
        <v>0</v>
      </c>
      <c r="BE247" s="24">
        <f t="shared" si="78"/>
        <v>0</v>
      </c>
      <c r="BF247" s="24">
        <f t="shared" si="78"/>
        <v>0</v>
      </c>
      <c r="BG247" s="24">
        <f t="shared" si="78"/>
        <v>0</v>
      </c>
      <c r="BH247" s="24">
        <f t="shared" si="78"/>
        <v>0</v>
      </c>
      <c r="BI247" s="24">
        <f t="shared" si="78"/>
        <v>0</v>
      </c>
      <c r="BJ247" s="24">
        <f t="shared" si="78"/>
        <v>0</v>
      </c>
      <c r="BK247" s="24">
        <f t="shared" si="78"/>
        <v>0</v>
      </c>
      <c r="BL247" s="24">
        <f t="shared" si="78"/>
        <v>0</v>
      </c>
      <c r="BM247" s="24">
        <f t="shared" si="78"/>
        <v>0</v>
      </c>
      <c r="BN247" s="24">
        <f t="shared" si="78"/>
        <v>0</v>
      </c>
      <c r="BO247" s="24"/>
      <c r="BP247" s="4"/>
      <c r="BQ247" s="42"/>
      <c r="BR247" s="4"/>
      <c r="BS247" s="2">
        <v>112</v>
      </c>
      <c r="BT247" s="25">
        <f ca="1" t="shared" si="58"/>
        <v>0</v>
      </c>
      <c r="BU247" s="2"/>
    </row>
    <row r="248" spans="3:73" ht="12.75">
      <c r="C248" s="1" t="s">
        <v>114</v>
      </c>
      <c r="D248" s="3">
        <f t="shared" si="76"/>
        <v>113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54">
        <v>0</v>
      </c>
      <c r="AI248" s="54">
        <v>0</v>
      </c>
      <c r="AJ248" s="62">
        <v>0</v>
      </c>
      <c r="AK248" s="24">
        <f t="shared" si="79"/>
        <v>0</v>
      </c>
      <c r="AL248" s="24">
        <f t="shared" si="79"/>
        <v>0</v>
      </c>
      <c r="AM248" s="24">
        <f t="shared" si="79"/>
        <v>0</v>
      </c>
      <c r="AN248" s="24">
        <f t="shared" si="79"/>
        <v>0</v>
      </c>
      <c r="AO248" s="24">
        <f t="shared" si="79"/>
        <v>0</v>
      </c>
      <c r="AP248" s="24">
        <f t="shared" si="79"/>
        <v>0</v>
      </c>
      <c r="AQ248" s="24">
        <f t="shared" si="79"/>
        <v>0</v>
      </c>
      <c r="AR248" s="24">
        <f t="shared" si="79"/>
        <v>0</v>
      </c>
      <c r="AS248" s="24">
        <f t="shared" si="79"/>
        <v>0</v>
      </c>
      <c r="AT248" s="24">
        <f t="shared" si="79"/>
        <v>0</v>
      </c>
      <c r="AU248" s="24">
        <f t="shared" si="79"/>
        <v>0</v>
      </c>
      <c r="AV248" s="24">
        <f t="shared" si="78"/>
        <v>0</v>
      </c>
      <c r="AW248" s="24">
        <f t="shared" si="78"/>
        <v>0</v>
      </c>
      <c r="AX248" s="24">
        <f t="shared" si="78"/>
        <v>0</v>
      </c>
      <c r="AY248" s="24">
        <f t="shared" si="78"/>
        <v>0</v>
      </c>
      <c r="AZ248" s="24">
        <f t="shared" si="78"/>
        <v>0</v>
      </c>
      <c r="BA248" s="24">
        <f t="shared" si="78"/>
        <v>0</v>
      </c>
      <c r="BB248" s="24">
        <f t="shared" si="78"/>
        <v>0</v>
      </c>
      <c r="BC248" s="24">
        <f t="shared" si="78"/>
        <v>0</v>
      </c>
      <c r="BD248" s="24">
        <f t="shared" si="78"/>
        <v>0</v>
      </c>
      <c r="BE248" s="24">
        <f t="shared" si="78"/>
        <v>0</v>
      </c>
      <c r="BF248" s="24">
        <f t="shared" si="78"/>
        <v>0</v>
      </c>
      <c r="BG248" s="24">
        <f t="shared" si="78"/>
        <v>0</v>
      </c>
      <c r="BH248" s="24">
        <f t="shared" si="78"/>
        <v>0</v>
      </c>
      <c r="BI248" s="24">
        <f t="shared" si="78"/>
        <v>0</v>
      </c>
      <c r="BJ248" s="24">
        <f t="shared" si="78"/>
        <v>0</v>
      </c>
      <c r="BK248" s="24">
        <f t="shared" si="78"/>
        <v>0</v>
      </c>
      <c r="BL248" s="24">
        <f t="shared" si="78"/>
        <v>0</v>
      </c>
      <c r="BM248" s="24">
        <f t="shared" si="78"/>
        <v>0</v>
      </c>
      <c r="BN248" s="24">
        <f t="shared" si="78"/>
        <v>0</v>
      </c>
      <c r="BO248" s="24"/>
      <c r="BP248" s="4"/>
      <c r="BQ248" s="42"/>
      <c r="BR248" s="4"/>
      <c r="BS248" s="2">
        <v>113</v>
      </c>
      <c r="BT248" s="25">
        <f ca="1" t="shared" si="58"/>
        <v>0</v>
      </c>
      <c r="BU248" s="2"/>
    </row>
    <row r="249" spans="3:73" ht="12.75">
      <c r="C249" s="1" t="s">
        <v>115</v>
      </c>
      <c r="D249" s="3">
        <f t="shared" si="76"/>
        <v>114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54">
        <v>0</v>
      </c>
      <c r="AI249" s="54">
        <v>0</v>
      </c>
      <c r="AJ249" s="62">
        <v>0</v>
      </c>
      <c r="AK249" s="24">
        <f t="shared" si="79"/>
        <v>0</v>
      </c>
      <c r="AL249" s="24">
        <f t="shared" si="79"/>
        <v>0</v>
      </c>
      <c r="AM249" s="24">
        <f t="shared" si="79"/>
        <v>0</v>
      </c>
      <c r="AN249" s="24">
        <f t="shared" si="79"/>
        <v>0</v>
      </c>
      <c r="AO249" s="24">
        <f t="shared" si="79"/>
        <v>0</v>
      </c>
      <c r="AP249" s="24">
        <f t="shared" si="79"/>
        <v>0</v>
      </c>
      <c r="AQ249" s="24">
        <f t="shared" si="79"/>
        <v>0</v>
      </c>
      <c r="AR249" s="24">
        <f t="shared" si="79"/>
        <v>0</v>
      </c>
      <c r="AS249" s="24">
        <f t="shared" si="79"/>
        <v>0</v>
      </c>
      <c r="AT249" s="24">
        <f t="shared" si="79"/>
        <v>0</v>
      </c>
      <c r="AU249" s="24">
        <f t="shared" si="79"/>
        <v>0</v>
      </c>
      <c r="AV249" s="24">
        <f t="shared" si="78"/>
        <v>0</v>
      </c>
      <c r="AW249" s="24">
        <f t="shared" si="78"/>
        <v>0</v>
      </c>
      <c r="AX249" s="24">
        <f t="shared" si="78"/>
        <v>0</v>
      </c>
      <c r="AY249" s="24">
        <f t="shared" si="78"/>
        <v>0</v>
      </c>
      <c r="AZ249" s="24">
        <f t="shared" si="78"/>
        <v>0</v>
      </c>
      <c r="BA249" s="24">
        <f t="shared" si="78"/>
        <v>0</v>
      </c>
      <c r="BB249" s="24">
        <f t="shared" si="78"/>
        <v>0</v>
      </c>
      <c r="BC249" s="24">
        <f t="shared" si="78"/>
        <v>0</v>
      </c>
      <c r="BD249" s="24">
        <f t="shared" si="78"/>
        <v>0</v>
      </c>
      <c r="BE249" s="24">
        <f t="shared" si="78"/>
        <v>0</v>
      </c>
      <c r="BF249" s="24">
        <f t="shared" si="78"/>
        <v>0</v>
      </c>
      <c r="BG249" s="24">
        <f t="shared" si="78"/>
        <v>0</v>
      </c>
      <c r="BH249" s="24">
        <f t="shared" si="78"/>
        <v>0</v>
      </c>
      <c r="BI249" s="24">
        <f t="shared" si="78"/>
        <v>0</v>
      </c>
      <c r="BJ249" s="24">
        <f t="shared" si="78"/>
        <v>0</v>
      </c>
      <c r="BK249" s="24">
        <f t="shared" si="78"/>
        <v>0</v>
      </c>
      <c r="BL249" s="24">
        <f t="shared" si="78"/>
        <v>0</v>
      </c>
      <c r="BM249" s="24">
        <f t="shared" si="78"/>
        <v>0</v>
      </c>
      <c r="BN249" s="24">
        <f t="shared" si="78"/>
        <v>0</v>
      </c>
      <c r="BO249" s="24"/>
      <c r="BP249" s="4"/>
      <c r="BQ249" s="42"/>
      <c r="BR249" s="4"/>
      <c r="BS249" s="2">
        <v>114</v>
      </c>
      <c r="BT249" s="25">
        <f ca="1" t="shared" si="58"/>
        <v>0</v>
      </c>
      <c r="BU249" s="2"/>
    </row>
    <row r="250" spans="3:73" ht="12.75">
      <c r="C250" s="1" t="s">
        <v>116</v>
      </c>
      <c r="D250" s="3">
        <f t="shared" si="76"/>
        <v>115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54">
        <v>0</v>
      </c>
      <c r="AI250" s="54">
        <v>0</v>
      </c>
      <c r="AJ250" s="62">
        <v>0</v>
      </c>
      <c r="AK250" s="24">
        <f t="shared" si="79"/>
        <v>0</v>
      </c>
      <c r="AL250" s="24">
        <f t="shared" si="79"/>
        <v>0</v>
      </c>
      <c r="AM250" s="24">
        <f t="shared" si="79"/>
        <v>0</v>
      </c>
      <c r="AN250" s="24">
        <f t="shared" si="79"/>
        <v>0</v>
      </c>
      <c r="AO250" s="24">
        <f t="shared" si="79"/>
        <v>0</v>
      </c>
      <c r="AP250" s="24">
        <f t="shared" si="79"/>
        <v>0</v>
      </c>
      <c r="AQ250" s="24">
        <f t="shared" si="79"/>
        <v>0</v>
      </c>
      <c r="AR250" s="24">
        <f t="shared" si="79"/>
        <v>0</v>
      </c>
      <c r="AS250" s="24">
        <f t="shared" si="79"/>
        <v>0</v>
      </c>
      <c r="AT250" s="24">
        <f t="shared" si="79"/>
        <v>0</v>
      </c>
      <c r="AU250" s="24">
        <f t="shared" si="79"/>
        <v>0</v>
      </c>
      <c r="AV250" s="24">
        <f t="shared" si="78"/>
        <v>0</v>
      </c>
      <c r="AW250" s="24">
        <f t="shared" si="78"/>
        <v>0</v>
      </c>
      <c r="AX250" s="24">
        <f t="shared" si="78"/>
        <v>0</v>
      </c>
      <c r="AY250" s="24">
        <f t="shared" si="78"/>
        <v>0</v>
      </c>
      <c r="AZ250" s="24">
        <f t="shared" si="78"/>
        <v>0</v>
      </c>
      <c r="BA250" s="24">
        <f t="shared" si="78"/>
        <v>0</v>
      </c>
      <c r="BB250" s="24">
        <f t="shared" si="78"/>
        <v>0</v>
      </c>
      <c r="BC250" s="24">
        <f t="shared" si="78"/>
        <v>0</v>
      </c>
      <c r="BD250" s="24">
        <f t="shared" si="78"/>
        <v>0</v>
      </c>
      <c r="BE250" s="24">
        <f t="shared" si="78"/>
        <v>0</v>
      </c>
      <c r="BF250" s="24">
        <f t="shared" si="78"/>
        <v>0</v>
      </c>
      <c r="BG250" s="24">
        <f t="shared" si="78"/>
        <v>0</v>
      </c>
      <c r="BH250" s="24">
        <f t="shared" si="78"/>
        <v>0</v>
      </c>
      <c r="BI250" s="24">
        <f t="shared" si="78"/>
        <v>0</v>
      </c>
      <c r="BJ250" s="24">
        <f t="shared" si="78"/>
        <v>0</v>
      </c>
      <c r="BK250" s="24">
        <f t="shared" si="78"/>
        <v>0</v>
      </c>
      <c r="BL250" s="24">
        <f t="shared" si="78"/>
        <v>0</v>
      </c>
      <c r="BM250" s="24">
        <f t="shared" si="78"/>
        <v>0</v>
      </c>
      <c r="BN250" s="24">
        <f t="shared" si="78"/>
        <v>0</v>
      </c>
      <c r="BO250" s="24"/>
      <c r="BP250" s="4"/>
      <c r="BQ250" s="42"/>
      <c r="BR250" s="4"/>
      <c r="BS250" s="2">
        <v>115</v>
      </c>
      <c r="BT250" s="25">
        <f ca="1" t="shared" si="58"/>
        <v>0</v>
      </c>
      <c r="BU250" s="2"/>
    </row>
    <row r="251" spans="3:73" ht="12.75">
      <c r="C251" s="1" t="s">
        <v>117</v>
      </c>
      <c r="D251" s="3">
        <f t="shared" si="76"/>
        <v>116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54">
        <v>0</v>
      </c>
      <c r="AI251" s="54">
        <v>0</v>
      </c>
      <c r="AJ251" s="62">
        <v>0</v>
      </c>
      <c r="AK251" s="24">
        <f t="shared" si="79"/>
        <v>0</v>
      </c>
      <c r="AL251" s="24">
        <f t="shared" si="79"/>
        <v>0</v>
      </c>
      <c r="AM251" s="24">
        <f t="shared" si="79"/>
        <v>0</v>
      </c>
      <c r="AN251" s="24">
        <f t="shared" si="79"/>
        <v>0</v>
      </c>
      <c r="AO251" s="24">
        <f t="shared" si="79"/>
        <v>0</v>
      </c>
      <c r="AP251" s="24">
        <f t="shared" si="79"/>
        <v>0</v>
      </c>
      <c r="AQ251" s="24">
        <f t="shared" si="79"/>
        <v>0</v>
      </c>
      <c r="AR251" s="24">
        <f t="shared" si="79"/>
        <v>0</v>
      </c>
      <c r="AS251" s="24">
        <f t="shared" si="79"/>
        <v>0</v>
      </c>
      <c r="AT251" s="24">
        <f t="shared" si="79"/>
        <v>0</v>
      </c>
      <c r="AU251" s="24">
        <f t="shared" si="79"/>
        <v>0</v>
      </c>
      <c r="AV251" s="24">
        <f t="shared" si="78"/>
        <v>0</v>
      </c>
      <c r="AW251" s="24">
        <f t="shared" si="78"/>
        <v>0</v>
      </c>
      <c r="AX251" s="24">
        <f t="shared" si="78"/>
        <v>0</v>
      </c>
      <c r="AY251" s="24">
        <f t="shared" si="78"/>
        <v>0</v>
      </c>
      <c r="AZ251" s="24">
        <f t="shared" si="78"/>
        <v>0</v>
      </c>
      <c r="BA251" s="24">
        <f t="shared" si="78"/>
        <v>0</v>
      </c>
      <c r="BB251" s="24">
        <f t="shared" si="78"/>
        <v>0</v>
      </c>
      <c r="BC251" s="24">
        <f aca="true" t="shared" si="80" ref="BC251:BN253">BB250*$BQ251</f>
        <v>0</v>
      </c>
      <c r="BD251" s="24">
        <f t="shared" si="80"/>
        <v>0</v>
      </c>
      <c r="BE251" s="24">
        <f t="shared" si="80"/>
        <v>0</v>
      </c>
      <c r="BF251" s="24">
        <f t="shared" si="80"/>
        <v>0</v>
      </c>
      <c r="BG251" s="24">
        <f t="shared" si="80"/>
        <v>0</v>
      </c>
      <c r="BH251" s="24">
        <f t="shared" si="80"/>
        <v>0</v>
      </c>
      <c r="BI251" s="24">
        <f t="shared" si="80"/>
        <v>0</v>
      </c>
      <c r="BJ251" s="24">
        <f t="shared" si="80"/>
        <v>0</v>
      </c>
      <c r="BK251" s="24">
        <f t="shared" si="80"/>
        <v>0</v>
      </c>
      <c r="BL251" s="24">
        <f t="shared" si="80"/>
        <v>0</v>
      </c>
      <c r="BM251" s="24">
        <f t="shared" si="80"/>
        <v>0</v>
      </c>
      <c r="BN251" s="24">
        <f t="shared" si="80"/>
        <v>0</v>
      </c>
      <c r="BO251" s="24"/>
      <c r="BP251" s="4"/>
      <c r="BQ251" s="42"/>
      <c r="BR251" s="4"/>
      <c r="BS251" s="2">
        <v>116</v>
      </c>
      <c r="BT251" s="25">
        <f ca="1" t="shared" si="58"/>
        <v>0</v>
      </c>
      <c r="BU251" s="2"/>
    </row>
    <row r="252" spans="3:73" ht="12.75">
      <c r="C252" s="1" t="s">
        <v>118</v>
      </c>
      <c r="D252" s="3">
        <f t="shared" si="76"/>
        <v>117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54">
        <v>0</v>
      </c>
      <c r="AI252" s="54">
        <v>0</v>
      </c>
      <c r="AJ252" s="62">
        <v>0</v>
      </c>
      <c r="AK252" s="24">
        <f t="shared" si="79"/>
        <v>0</v>
      </c>
      <c r="AL252" s="24">
        <f t="shared" si="79"/>
        <v>0</v>
      </c>
      <c r="AM252" s="24">
        <f t="shared" si="79"/>
        <v>0</v>
      </c>
      <c r="AN252" s="24">
        <f t="shared" si="79"/>
        <v>0</v>
      </c>
      <c r="AO252" s="24">
        <f t="shared" si="79"/>
        <v>0</v>
      </c>
      <c r="AP252" s="24">
        <f t="shared" si="79"/>
        <v>0</v>
      </c>
      <c r="AQ252" s="24">
        <f t="shared" si="79"/>
        <v>0</v>
      </c>
      <c r="AR252" s="24">
        <f t="shared" si="79"/>
        <v>0</v>
      </c>
      <c r="AS252" s="24">
        <f t="shared" si="79"/>
        <v>0</v>
      </c>
      <c r="AT252" s="24">
        <f t="shared" si="79"/>
        <v>0</v>
      </c>
      <c r="AU252" s="24">
        <f t="shared" si="79"/>
        <v>0</v>
      </c>
      <c r="AV252" s="24">
        <f aca="true" t="shared" si="81" ref="AV252:BB253">AU251*$BQ252</f>
        <v>0</v>
      </c>
      <c r="AW252" s="24">
        <f t="shared" si="81"/>
        <v>0</v>
      </c>
      <c r="AX252" s="24">
        <f t="shared" si="81"/>
        <v>0</v>
      </c>
      <c r="AY252" s="24">
        <f t="shared" si="81"/>
        <v>0</v>
      </c>
      <c r="AZ252" s="24">
        <f t="shared" si="81"/>
        <v>0</v>
      </c>
      <c r="BA252" s="24">
        <f t="shared" si="81"/>
        <v>0</v>
      </c>
      <c r="BB252" s="24">
        <f t="shared" si="81"/>
        <v>0</v>
      </c>
      <c r="BC252" s="24">
        <f t="shared" si="80"/>
        <v>0</v>
      </c>
      <c r="BD252" s="24">
        <f t="shared" si="80"/>
        <v>0</v>
      </c>
      <c r="BE252" s="24">
        <f t="shared" si="80"/>
        <v>0</v>
      </c>
      <c r="BF252" s="24">
        <f t="shared" si="80"/>
        <v>0</v>
      </c>
      <c r="BG252" s="24">
        <f t="shared" si="80"/>
        <v>0</v>
      </c>
      <c r="BH252" s="24">
        <f t="shared" si="80"/>
        <v>0</v>
      </c>
      <c r="BI252" s="24">
        <f t="shared" si="80"/>
        <v>0</v>
      </c>
      <c r="BJ252" s="24">
        <f t="shared" si="80"/>
        <v>0</v>
      </c>
      <c r="BK252" s="24">
        <f t="shared" si="80"/>
        <v>0</v>
      </c>
      <c r="BL252" s="24">
        <f t="shared" si="80"/>
        <v>0</v>
      </c>
      <c r="BM252" s="24">
        <f t="shared" si="80"/>
        <v>0</v>
      </c>
      <c r="BN252" s="24">
        <f t="shared" si="80"/>
        <v>0</v>
      </c>
      <c r="BO252" s="24"/>
      <c r="BP252" s="4"/>
      <c r="BQ252" s="42"/>
      <c r="BR252" s="4"/>
      <c r="BS252" s="2">
        <v>117</v>
      </c>
      <c r="BT252" s="25">
        <f ca="1" t="shared" si="58"/>
        <v>0</v>
      </c>
      <c r="BU252" s="2"/>
    </row>
    <row r="253" spans="3:73" ht="12.75">
      <c r="C253" s="1" t="s">
        <v>119</v>
      </c>
      <c r="D253" s="3">
        <f t="shared" si="76"/>
        <v>118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54">
        <v>0</v>
      </c>
      <c r="AI253" s="54">
        <v>0</v>
      </c>
      <c r="AJ253" s="62">
        <v>0</v>
      </c>
      <c r="AK253" s="24">
        <f t="shared" si="79"/>
        <v>0</v>
      </c>
      <c r="AL253" s="24">
        <f t="shared" si="79"/>
        <v>0</v>
      </c>
      <c r="AM253" s="24">
        <f t="shared" si="79"/>
        <v>0</v>
      </c>
      <c r="AN253" s="24">
        <f t="shared" si="79"/>
        <v>0</v>
      </c>
      <c r="AO253" s="24">
        <f t="shared" si="79"/>
        <v>0</v>
      </c>
      <c r="AP253" s="24">
        <f t="shared" si="79"/>
        <v>0</v>
      </c>
      <c r="AQ253" s="24">
        <f t="shared" si="79"/>
        <v>0</v>
      </c>
      <c r="AR253" s="24">
        <f t="shared" si="79"/>
        <v>0</v>
      </c>
      <c r="AS253" s="24">
        <f t="shared" si="79"/>
        <v>0</v>
      </c>
      <c r="AT253" s="24">
        <f t="shared" si="79"/>
        <v>0</v>
      </c>
      <c r="AU253" s="24">
        <f t="shared" si="79"/>
        <v>0</v>
      </c>
      <c r="AV253" s="24">
        <f t="shared" si="81"/>
        <v>0</v>
      </c>
      <c r="AW253" s="24">
        <f t="shared" si="81"/>
        <v>0</v>
      </c>
      <c r="AX253" s="24">
        <f t="shared" si="81"/>
        <v>0</v>
      </c>
      <c r="AY253" s="24">
        <f t="shared" si="81"/>
        <v>0</v>
      </c>
      <c r="AZ253" s="24">
        <f t="shared" si="81"/>
        <v>0</v>
      </c>
      <c r="BA253" s="24">
        <f t="shared" si="81"/>
        <v>0</v>
      </c>
      <c r="BB253" s="24">
        <f t="shared" si="81"/>
        <v>0</v>
      </c>
      <c r="BC253" s="24">
        <f t="shared" si="80"/>
        <v>0</v>
      </c>
      <c r="BD253" s="24">
        <f t="shared" si="80"/>
        <v>0</v>
      </c>
      <c r="BE253" s="24">
        <f t="shared" si="80"/>
        <v>0</v>
      </c>
      <c r="BF253" s="24">
        <f t="shared" si="80"/>
        <v>0</v>
      </c>
      <c r="BG253" s="24">
        <f t="shared" si="80"/>
        <v>0</v>
      </c>
      <c r="BH253" s="24">
        <f t="shared" si="80"/>
        <v>0</v>
      </c>
      <c r="BI253" s="24">
        <f t="shared" si="80"/>
        <v>0</v>
      </c>
      <c r="BJ253" s="24">
        <f t="shared" si="80"/>
        <v>0</v>
      </c>
      <c r="BK253" s="24">
        <f t="shared" si="80"/>
        <v>0</v>
      </c>
      <c r="BL253" s="24">
        <f t="shared" si="80"/>
        <v>0</v>
      </c>
      <c r="BM253" s="24">
        <f t="shared" si="80"/>
        <v>0</v>
      </c>
      <c r="BN253" s="24">
        <f t="shared" si="80"/>
        <v>0</v>
      </c>
      <c r="BO253" s="24"/>
      <c r="BP253" s="4"/>
      <c r="BQ253" s="42"/>
      <c r="BR253" s="4"/>
      <c r="BS253" s="2">
        <v>118</v>
      </c>
      <c r="BT253" s="25">
        <f ca="1" t="shared" si="58"/>
        <v>0</v>
      </c>
      <c r="BU253" s="2"/>
    </row>
    <row r="254" spans="3:73" ht="12.75">
      <c r="C254" s="1" t="s">
        <v>120</v>
      </c>
      <c r="D254" s="3">
        <f t="shared" si="76"/>
        <v>119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54">
        <v>0</v>
      </c>
      <c r="AI254" s="54">
        <v>0</v>
      </c>
      <c r="AJ254" s="62">
        <v>0</v>
      </c>
      <c r="AK254" s="24">
        <f t="shared" si="79"/>
        <v>0</v>
      </c>
      <c r="AL254" s="24">
        <f t="shared" si="79"/>
        <v>0</v>
      </c>
      <c r="AM254" s="24">
        <f t="shared" si="79"/>
        <v>0</v>
      </c>
      <c r="AN254" s="24">
        <f t="shared" si="79"/>
        <v>0</v>
      </c>
      <c r="AO254" s="24">
        <f t="shared" si="79"/>
        <v>0</v>
      </c>
      <c r="AP254" s="24">
        <f t="shared" si="79"/>
        <v>0</v>
      </c>
      <c r="AQ254" s="24">
        <f t="shared" si="79"/>
        <v>0</v>
      </c>
      <c r="AR254" s="24">
        <f t="shared" si="79"/>
        <v>0</v>
      </c>
      <c r="AS254" s="24">
        <f t="shared" si="79"/>
        <v>0</v>
      </c>
      <c r="AT254" s="24">
        <f t="shared" si="79"/>
        <v>0</v>
      </c>
      <c r="AU254" s="24">
        <f aca="true" t="shared" si="82" ref="AU254:BN260">AT253*$BQ254</f>
        <v>0</v>
      </c>
      <c r="AV254" s="24">
        <f t="shared" si="82"/>
        <v>0</v>
      </c>
      <c r="AW254" s="24">
        <f t="shared" si="82"/>
        <v>0</v>
      </c>
      <c r="AX254" s="24">
        <f t="shared" si="82"/>
        <v>0</v>
      </c>
      <c r="AY254" s="24">
        <f t="shared" si="82"/>
        <v>0</v>
      </c>
      <c r="AZ254" s="24">
        <f t="shared" si="82"/>
        <v>0</v>
      </c>
      <c r="BA254" s="24">
        <f t="shared" si="82"/>
        <v>0</v>
      </c>
      <c r="BB254" s="24">
        <f t="shared" si="82"/>
        <v>0</v>
      </c>
      <c r="BC254" s="24">
        <f t="shared" si="82"/>
        <v>0</v>
      </c>
      <c r="BD254" s="24">
        <f t="shared" si="82"/>
        <v>0</v>
      </c>
      <c r="BE254" s="24">
        <f t="shared" si="82"/>
        <v>0</v>
      </c>
      <c r="BF254" s="24">
        <f t="shared" si="82"/>
        <v>0</v>
      </c>
      <c r="BG254" s="24">
        <f t="shared" si="82"/>
        <v>0</v>
      </c>
      <c r="BH254" s="24">
        <f t="shared" si="82"/>
        <v>0</v>
      </c>
      <c r="BI254" s="24">
        <f t="shared" si="82"/>
        <v>0</v>
      </c>
      <c r="BJ254" s="24">
        <f t="shared" si="82"/>
        <v>0</v>
      </c>
      <c r="BK254" s="24">
        <f t="shared" si="82"/>
        <v>0</v>
      </c>
      <c r="BL254" s="24">
        <f t="shared" si="82"/>
        <v>0</v>
      </c>
      <c r="BM254" s="24">
        <f t="shared" si="82"/>
        <v>0</v>
      </c>
      <c r="BN254" s="24">
        <f t="shared" si="82"/>
        <v>0</v>
      </c>
      <c r="BO254" s="24"/>
      <c r="BP254" s="4"/>
      <c r="BQ254" s="42"/>
      <c r="BR254" s="4"/>
      <c r="BS254" s="2">
        <v>119</v>
      </c>
      <c r="BT254" s="25">
        <f ca="1" t="shared" si="58"/>
        <v>0</v>
      </c>
      <c r="BU254" s="2"/>
    </row>
    <row r="255" spans="3:73" ht="12.75">
      <c r="C255" s="1" t="s">
        <v>121</v>
      </c>
      <c r="D255" s="3">
        <f t="shared" si="76"/>
        <v>120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54">
        <v>0</v>
      </c>
      <c r="AI255" s="54">
        <v>0</v>
      </c>
      <c r="AJ255" s="62">
        <v>0</v>
      </c>
      <c r="AK255" s="24">
        <f aca="true" t="shared" si="83" ref="AJ255:AU260">AJ254*$BQ255</f>
        <v>0</v>
      </c>
      <c r="AL255" s="24">
        <f t="shared" si="83"/>
        <v>0</v>
      </c>
      <c r="AM255" s="24">
        <f t="shared" si="83"/>
        <v>0</v>
      </c>
      <c r="AN255" s="24">
        <f t="shared" si="83"/>
        <v>0</v>
      </c>
      <c r="AO255" s="24">
        <f t="shared" si="83"/>
        <v>0</v>
      </c>
      <c r="AP255" s="24">
        <f t="shared" si="83"/>
        <v>0</v>
      </c>
      <c r="AQ255" s="24">
        <f t="shared" si="83"/>
        <v>0</v>
      </c>
      <c r="AR255" s="24">
        <f t="shared" si="83"/>
        <v>0</v>
      </c>
      <c r="AS255" s="24">
        <f t="shared" si="83"/>
        <v>0</v>
      </c>
      <c r="AT255" s="24">
        <f t="shared" si="83"/>
        <v>0</v>
      </c>
      <c r="AU255" s="24">
        <f t="shared" si="83"/>
        <v>0</v>
      </c>
      <c r="AV255" s="24">
        <f t="shared" si="82"/>
        <v>0</v>
      </c>
      <c r="AW255" s="24">
        <f t="shared" si="82"/>
        <v>0</v>
      </c>
      <c r="AX255" s="24">
        <f t="shared" si="82"/>
        <v>0</v>
      </c>
      <c r="AY255" s="24">
        <f t="shared" si="82"/>
        <v>0</v>
      </c>
      <c r="AZ255" s="24">
        <f t="shared" si="82"/>
        <v>0</v>
      </c>
      <c r="BA255" s="24">
        <f t="shared" si="82"/>
        <v>0</v>
      </c>
      <c r="BB255" s="24">
        <f t="shared" si="82"/>
        <v>0</v>
      </c>
      <c r="BC255" s="24">
        <f t="shared" si="82"/>
        <v>0</v>
      </c>
      <c r="BD255" s="24">
        <f t="shared" si="82"/>
        <v>0</v>
      </c>
      <c r="BE255" s="24">
        <f t="shared" si="82"/>
        <v>0</v>
      </c>
      <c r="BF255" s="24">
        <f t="shared" si="82"/>
        <v>0</v>
      </c>
      <c r="BG255" s="24">
        <f t="shared" si="82"/>
        <v>0</v>
      </c>
      <c r="BH255" s="24">
        <f t="shared" si="82"/>
        <v>0</v>
      </c>
      <c r="BI255" s="24">
        <f t="shared" si="82"/>
        <v>0</v>
      </c>
      <c r="BJ255" s="24">
        <f t="shared" si="82"/>
        <v>0</v>
      </c>
      <c r="BK255" s="24">
        <f t="shared" si="82"/>
        <v>0</v>
      </c>
      <c r="BL255" s="24">
        <f t="shared" si="82"/>
        <v>0</v>
      </c>
      <c r="BM255" s="24">
        <f t="shared" si="82"/>
        <v>0</v>
      </c>
      <c r="BN255" s="24">
        <f t="shared" si="82"/>
        <v>0</v>
      </c>
      <c r="BO255" s="24"/>
      <c r="BP255" s="4"/>
      <c r="BQ255" s="42"/>
      <c r="BR255" s="4"/>
      <c r="BS255" s="2">
        <v>120</v>
      </c>
      <c r="BT255" s="25">
        <f ca="1" t="shared" si="58"/>
        <v>0</v>
      </c>
      <c r="BU255" s="2"/>
    </row>
    <row r="256" spans="3:73" ht="12.75">
      <c r="C256" s="1" t="s">
        <v>122</v>
      </c>
      <c r="D256" s="3">
        <f t="shared" si="76"/>
        <v>121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54">
        <v>0</v>
      </c>
      <c r="AI256" s="54">
        <v>0</v>
      </c>
      <c r="AJ256" s="62">
        <v>0</v>
      </c>
      <c r="AK256" s="24">
        <f t="shared" si="83"/>
        <v>0</v>
      </c>
      <c r="AL256" s="24">
        <f t="shared" si="83"/>
        <v>0</v>
      </c>
      <c r="AM256" s="24">
        <f t="shared" si="83"/>
        <v>0</v>
      </c>
      <c r="AN256" s="24">
        <f t="shared" si="83"/>
        <v>0</v>
      </c>
      <c r="AO256" s="24">
        <f t="shared" si="83"/>
        <v>0</v>
      </c>
      <c r="AP256" s="24">
        <f t="shared" si="83"/>
        <v>0</v>
      </c>
      <c r="AQ256" s="24">
        <f t="shared" si="83"/>
        <v>0</v>
      </c>
      <c r="AR256" s="24">
        <f t="shared" si="83"/>
        <v>0</v>
      </c>
      <c r="AS256" s="24">
        <f t="shared" si="83"/>
        <v>0</v>
      </c>
      <c r="AT256" s="24">
        <f t="shared" si="83"/>
        <v>0</v>
      </c>
      <c r="AU256" s="24">
        <f t="shared" si="83"/>
        <v>0</v>
      </c>
      <c r="AV256" s="24">
        <f t="shared" si="82"/>
        <v>0</v>
      </c>
      <c r="AW256" s="24">
        <f t="shared" si="82"/>
        <v>0</v>
      </c>
      <c r="AX256" s="24">
        <f t="shared" si="82"/>
        <v>0</v>
      </c>
      <c r="AY256" s="24">
        <f t="shared" si="82"/>
        <v>0</v>
      </c>
      <c r="AZ256" s="24">
        <f t="shared" si="82"/>
        <v>0</v>
      </c>
      <c r="BA256" s="24">
        <f t="shared" si="82"/>
        <v>0</v>
      </c>
      <c r="BB256" s="24">
        <f t="shared" si="82"/>
        <v>0</v>
      </c>
      <c r="BC256" s="24">
        <f t="shared" si="82"/>
        <v>0</v>
      </c>
      <c r="BD256" s="24">
        <f t="shared" si="82"/>
        <v>0</v>
      </c>
      <c r="BE256" s="24">
        <f t="shared" si="82"/>
        <v>0</v>
      </c>
      <c r="BF256" s="24">
        <f t="shared" si="82"/>
        <v>0</v>
      </c>
      <c r="BG256" s="24">
        <f t="shared" si="82"/>
        <v>0</v>
      </c>
      <c r="BH256" s="24">
        <f t="shared" si="82"/>
        <v>0</v>
      </c>
      <c r="BI256" s="24">
        <f t="shared" si="82"/>
        <v>0</v>
      </c>
      <c r="BJ256" s="24">
        <f t="shared" si="82"/>
        <v>0</v>
      </c>
      <c r="BK256" s="24">
        <f t="shared" si="82"/>
        <v>0</v>
      </c>
      <c r="BL256" s="24">
        <f t="shared" si="82"/>
        <v>0</v>
      </c>
      <c r="BM256" s="24">
        <f t="shared" si="82"/>
        <v>0</v>
      </c>
      <c r="BN256" s="24">
        <f t="shared" si="82"/>
        <v>0</v>
      </c>
      <c r="BO256" s="24"/>
      <c r="BP256" s="4"/>
      <c r="BQ256" s="42"/>
      <c r="BR256" s="4"/>
      <c r="BS256" s="2">
        <v>121</v>
      </c>
      <c r="BT256" s="25">
        <f ca="1" t="shared" si="58"/>
        <v>0</v>
      </c>
      <c r="BU256" s="2"/>
    </row>
    <row r="257" spans="3:73" ht="12.75">
      <c r="C257" s="1" t="s">
        <v>123</v>
      </c>
      <c r="D257" s="3">
        <f t="shared" si="76"/>
        <v>122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1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54">
        <v>0</v>
      </c>
      <c r="AI257" s="54">
        <v>0</v>
      </c>
      <c r="AJ257" s="62">
        <v>0</v>
      </c>
      <c r="AK257" s="24">
        <f t="shared" si="83"/>
        <v>0</v>
      </c>
      <c r="AL257" s="24">
        <f t="shared" si="83"/>
        <v>0</v>
      </c>
      <c r="AM257" s="24">
        <f t="shared" si="83"/>
        <v>0</v>
      </c>
      <c r="AN257" s="24">
        <f t="shared" si="83"/>
        <v>0</v>
      </c>
      <c r="AO257" s="24">
        <f t="shared" si="83"/>
        <v>0</v>
      </c>
      <c r="AP257" s="24">
        <f t="shared" si="83"/>
        <v>0</v>
      </c>
      <c r="AQ257" s="24">
        <f t="shared" si="83"/>
        <v>0</v>
      </c>
      <c r="AR257" s="24">
        <f t="shared" si="83"/>
        <v>0</v>
      </c>
      <c r="AS257" s="24">
        <f t="shared" si="83"/>
        <v>0</v>
      </c>
      <c r="AT257" s="24">
        <f t="shared" si="83"/>
        <v>0</v>
      </c>
      <c r="AU257" s="24">
        <f t="shared" si="83"/>
        <v>0</v>
      </c>
      <c r="AV257" s="24">
        <f t="shared" si="82"/>
        <v>0</v>
      </c>
      <c r="AW257" s="24">
        <f t="shared" si="82"/>
        <v>0</v>
      </c>
      <c r="AX257" s="24">
        <f t="shared" si="82"/>
        <v>0</v>
      </c>
      <c r="AY257" s="24">
        <f t="shared" si="82"/>
        <v>0</v>
      </c>
      <c r="AZ257" s="24">
        <f t="shared" si="82"/>
        <v>0</v>
      </c>
      <c r="BA257" s="24">
        <f t="shared" si="82"/>
        <v>0</v>
      </c>
      <c r="BB257" s="24">
        <f t="shared" si="82"/>
        <v>0</v>
      </c>
      <c r="BC257" s="24">
        <f t="shared" si="82"/>
        <v>0</v>
      </c>
      <c r="BD257" s="24">
        <f t="shared" si="82"/>
        <v>0</v>
      </c>
      <c r="BE257" s="24">
        <f t="shared" si="82"/>
        <v>0</v>
      </c>
      <c r="BF257" s="24">
        <f t="shared" si="82"/>
        <v>0</v>
      </c>
      <c r="BG257" s="24">
        <f t="shared" si="82"/>
        <v>0</v>
      </c>
      <c r="BH257" s="24">
        <f t="shared" si="82"/>
        <v>0</v>
      </c>
      <c r="BI257" s="24">
        <f t="shared" si="82"/>
        <v>0</v>
      </c>
      <c r="BJ257" s="24">
        <f t="shared" si="82"/>
        <v>0</v>
      </c>
      <c r="BK257" s="24">
        <f t="shared" si="82"/>
        <v>0</v>
      </c>
      <c r="BL257" s="24">
        <f t="shared" si="82"/>
        <v>0</v>
      </c>
      <c r="BM257" s="24">
        <f t="shared" si="82"/>
        <v>0</v>
      </c>
      <c r="BN257" s="24">
        <f t="shared" si="82"/>
        <v>0</v>
      </c>
      <c r="BO257" s="24"/>
      <c r="BP257" s="4"/>
      <c r="BQ257" s="42"/>
      <c r="BR257" s="4"/>
      <c r="BS257" s="2">
        <v>122</v>
      </c>
      <c r="BT257" s="25">
        <f ca="1" t="shared" si="58"/>
        <v>0</v>
      </c>
      <c r="BU257" s="2"/>
    </row>
    <row r="258" spans="3:73" ht="12.75">
      <c r="C258" s="1" t="s">
        <v>124</v>
      </c>
      <c r="D258" s="3">
        <f t="shared" si="76"/>
        <v>123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54">
        <v>0</v>
      </c>
      <c r="AI258" s="54">
        <v>0</v>
      </c>
      <c r="AJ258" s="62">
        <v>0</v>
      </c>
      <c r="AK258" s="24">
        <f t="shared" si="83"/>
        <v>0</v>
      </c>
      <c r="AL258" s="24">
        <f t="shared" si="83"/>
        <v>0</v>
      </c>
      <c r="AM258" s="24">
        <f t="shared" si="83"/>
        <v>0</v>
      </c>
      <c r="AN258" s="24">
        <f t="shared" si="83"/>
        <v>0</v>
      </c>
      <c r="AO258" s="24">
        <f t="shared" si="83"/>
        <v>0</v>
      </c>
      <c r="AP258" s="24">
        <f t="shared" si="83"/>
        <v>0</v>
      </c>
      <c r="AQ258" s="24">
        <f t="shared" si="83"/>
        <v>0</v>
      </c>
      <c r="AR258" s="24">
        <f t="shared" si="83"/>
        <v>0</v>
      </c>
      <c r="AS258" s="24">
        <f t="shared" si="83"/>
        <v>0</v>
      </c>
      <c r="AT258" s="24">
        <f t="shared" si="83"/>
        <v>0</v>
      </c>
      <c r="AU258" s="24">
        <f t="shared" si="83"/>
        <v>0</v>
      </c>
      <c r="AV258" s="24">
        <f t="shared" si="82"/>
        <v>0</v>
      </c>
      <c r="AW258" s="24">
        <f t="shared" si="82"/>
        <v>0</v>
      </c>
      <c r="AX258" s="24">
        <f t="shared" si="82"/>
        <v>0</v>
      </c>
      <c r="AY258" s="24">
        <f t="shared" si="82"/>
        <v>0</v>
      </c>
      <c r="AZ258" s="24">
        <f t="shared" si="82"/>
        <v>0</v>
      </c>
      <c r="BA258" s="24">
        <f t="shared" si="82"/>
        <v>0</v>
      </c>
      <c r="BB258" s="24">
        <f t="shared" si="82"/>
        <v>0</v>
      </c>
      <c r="BC258" s="24">
        <f t="shared" si="82"/>
        <v>0</v>
      </c>
      <c r="BD258" s="24">
        <f t="shared" si="82"/>
        <v>0</v>
      </c>
      <c r="BE258" s="24">
        <f t="shared" si="82"/>
        <v>0</v>
      </c>
      <c r="BF258" s="24">
        <f t="shared" si="82"/>
        <v>0</v>
      </c>
      <c r="BG258" s="24">
        <f t="shared" si="82"/>
        <v>0</v>
      </c>
      <c r="BH258" s="24">
        <f t="shared" si="82"/>
        <v>0</v>
      </c>
      <c r="BI258" s="24">
        <f t="shared" si="82"/>
        <v>0</v>
      </c>
      <c r="BJ258" s="24">
        <f t="shared" si="82"/>
        <v>0</v>
      </c>
      <c r="BK258" s="24">
        <f t="shared" si="82"/>
        <v>0</v>
      </c>
      <c r="BL258" s="24">
        <f t="shared" si="82"/>
        <v>0</v>
      </c>
      <c r="BM258" s="24">
        <f t="shared" si="82"/>
        <v>0</v>
      </c>
      <c r="BN258" s="24">
        <f t="shared" si="82"/>
        <v>0</v>
      </c>
      <c r="BO258" s="24"/>
      <c r="BP258" s="4"/>
      <c r="BQ258" s="42"/>
      <c r="BR258" s="4"/>
      <c r="BS258" s="2">
        <v>123</v>
      </c>
      <c r="BT258" s="25">
        <f ca="1" t="shared" si="58"/>
        <v>0</v>
      </c>
      <c r="BU258" s="2"/>
    </row>
    <row r="259" spans="3:73" ht="12.75">
      <c r="C259" s="1" t="s">
        <v>125</v>
      </c>
      <c r="D259" s="3">
        <f t="shared" si="76"/>
        <v>124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54">
        <v>0</v>
      </c>
      <c r="AI259" s="54">
        <v>0</v>
      </c>
      <c r="AJ259" s="62">
        <v>0</v>
      </c>
      <c r="AK259" s="24">
        <f t="shared" si="83"/>
        <v>0</v>
      </c>
      <c r="AL259" s="24">
        <f t="shared" si="83"/>
        <v>0</v>
      </c>
      <c r="AM259" s="24">
        <f t="shared" si="83"/>
        <v>0</v>
      </c>
      <c r="AN259" s="24">
        <f t="shared" si="83"/>
        <v>0</v>
      </c>
      <c r="AO259" s="24">
        <f t="shared" si="83"/>
        <v>0</v>
      </c>
      <c r="AP259" s="24">
        <f t="shared" si="83"/>
        <v>0</v>
      </c>
      <c r="AQ259" s="24">
        <f t="shared" si="83"/>
        <v>0</v>
      </c>
      <c r="AR259" s="24">
        <f t="shared" si="83"/>
        <v>0</v>
      </c>
      <c r="AS259" s="24">
        <f t="shared" si="83"/>
        <v>0</v>
      </c>
      <c r="AT259" s="24">
        <f t="shared" si="83"/>
        <v>0</v>
      </c>
      <c r="AU259" s="24">
        <f t="shared" si="83"/>
        <v>0</v>
      </c>
      <c r="AV259" s="24">
        <f t="shared" si="82"/>
        <v>0</v>
      </c>
      <c r="AW259" s="24">
        <f t="shared" si="82"/>
        <v>0</v>
      </c>
      <c r="AX259" s="24">
        <f t="shared" si="82"/>
        <v>0</v>
      </c>
      <c r="AY259" s="24">
        <f t="shared" si="82"/>
        <v>0</v>
      </c>
      <c r="AZ259" s="24">
        <f t="shared" si="82"/>
        <v>0</v>
      </c>
      <c r="BA259" s="24">
        <f t="shared" si="82"/>
        <v>0</v>
      </c>
      <c r="BB259" s="24">
        <f t="shared" si="82"/>
        <v>0</v>
      </c>
      <c r="BC259" s="24">
        <f t="shared" si="82"/>
        <v>0</v>
      </c>
      <c r="BD259" s="24">
        <f t="shared" si="82"/>
        <v>0</v>
      </c>
      <c r="BE259" s="24">
        <f t="shared" si="82"/>
        <v>0</v>
      </c>
      <c r="BF259" s="24">
        <f t="shared" si="82"/>
        <v>0</v>
      </c>
      <c r="BG259" s="24">
        <f t="shared" si="82"/>
        <v>0</v>
      </c>
      <c r="BH259" s="24">
        <f t="shared" si="82"/>
        <v>0</v>
      </c>
      <c r="BI259" s="24">
        <f t="shared" si="82"/>
        <v>0</v>
      </c>
      <c r="BJ259" s="24">
        <f t="shared" si="82"/>
        <v>0</v>
      </c>
      <c r="BK259" s="24">
        <f t="shared" si="82"/>
        <v>0</v>
      </c>
      <c r="BL259" s="24">
        <f t="shared" si="82"/>
        <v>0</v>
      </c>
      <c r="BM259" s="24">
        <f t="shared" si="82"/>
        <v>0</v>
      </c>
      <c r="BN259" s="24">
        <f t="shared" si="82"/>
        <v>0</v>
      </c>
      <c r="BO259" s="24"/>
      <c r="BP259" s="4"/>
      <c r="BQ259" s="42"/>
      <c r="BR259" s="4"/>
      <c r="BS259" s="2">
        <v>124</v>
      </c>
      <c r="BT259" s="25">
        <f ca="1" t="shared" si="58"/>
        <v>0</v>
      </c>
      <c r="BU259" s="2"/>
    </row>
    <row r="260" spans="3:73" ht="12.75">
      <c r="C260" s="1" t="s">
        <v>126</v>
      </c>
      <c r="D260" s="3">
        <f t="shared" si="76"/>
        <v>125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54">
        <v>0</v>
      </c>
      <c r="AI260" s="54">
        <v>0</v>
      </c>
      <c r="AJ260" s="62">
        <v>0</v>
      </c>
      <c r="AK260" s="24">
        <f t="shared" si="83"/>
        <v>0</v>
      </c>
      <c r="AL260" s="24">
        <f t="shared" si="83"/>
        <v>0</v>
      </c>
      <c r="AM260" s="24">
        <f t="shared" si="83"/>
        <v>0</v>
      </c>
      <c r="AN260" s="24">
        <f t="shared" si="83"/>
        <v>0</v>
      </c>
      <c r="AO260" s="24">
        <f t="shared" si="83"/>
        <v>0</v>
      </c>
      <c r="AP260" s="24">
        <f t="shared" si="83"/>
        <v>0</v>
      </c>
      <c r="AQ260" s="24">
        <f t="shared" si="83"/>
        <v>0</v>
      </c>
      <c r="AR260" s="24">
        <f t="shared" si="83"/>
        <v>0</v>
      </c>
      <c r="AS260" s="24">
        <f t="shared" si="83"/>
        <v>0</v>
      </c>
      <c r="AT260" s="24">
        <f t="shared" si="83"/>
        <v>0</v>
      </c>
      <c r="AU260" s="24">
        <f t="shared" si="83"/>
        <v>0</v>
      </c>
      <c r="AV260" s="24">
        <f t="shared" si="82"/>
        <v>0</v>
      </c>
      <c r="AW260" s="24">
        <f t="shared" si="82"/>
        <v>0</v>
      </c>
      <c r="AX260" s="24">
        <f t="shared" si="82"/>
        <v>0</v>
      </c>
      <c r="AY260" s="24">
        <f t="shared" si="82"/>
        <v>0</v>
      </c>
      <c r="AZ260" s="24">
        <f t="shared" si="82"/>
        <v>0</v>
      </c>
      <c r="BA260" s="24">
        <f t="shared" si="82"/>
        <v>0</v>
      </c>
      <c r="BB260" s="24">
        <f t="shared" si="82"/>
        <v>0</v>
      </c>
      <c r="BC260" s="24">
        <f t="shared" si="82"/>
        <v>0</v>
      </c>
      <c r="BD260" s="24">
        <f t="shared" si="82"/>
        <v>0</v>
      </c>
      <c r="BE260" s="24">
        <f t="shared" si="82"/>
        <v>0</v>
      </c>
      <c r="BF260" s="24">
        <f t="shared" si="82"/>
        <v>0</v>
      </c>
      <c r="BG260" s="24">
        <f t="shared" si="82"/>
        <v>0</v>
      </c>
      <c r="BH260" s="24">
        <f t="shared" si="82"/>
        <v>0</v>
      </c>
      <c r="BI260" s="24">
        <f t="shared" si="82"/>
        <v>0</v>
      </c>
      <c r="BJ260" s="24">
        <f t="shared" si="82"/>
        <v>0</v>
      </c>
      <c r="BK260" s="24">
        <f t="shared" si="82"/>
        <v>0</v>
      </c>
      <c r="BL260" s="24">
        <f t="shared" si="82"/>
        <v>0</v>
      </c>
      <c r="BM260" s="24">
        <f t="shared" si="82"/>
        <v>0</v>
      </c>
      <c r="BN260" s="24">
        <f t="shared" si="82"/>
        <v>0</v>
      </c>
      <c r="BO260" s="24"/>
      <c r="BP260" s="4"/>
      <c r="BQ260" s="42"/>
      <c r="BR260" s="4"/>
      <c r="BS260" s="2">
        <v>125</v>
      </c>
      <c r="BT260" s="25">
        <f ca="1" t="shared" si="58"/>
        <v>0</v>
      </c>
      <c r="BU260" s="2"/>
    </row>
    <row r="261" ht="12.75">
      <c r="AJ261" s="60"/>
    </row>
    <row r="262" spans="3:66" ht="12.75">
      <c r="C262" s="1" t="s">
        <v>162</v>
      </c>
      <c r="E262" s="45">
        <f>SUM(E8:E115)+SUM(E135:E243)</f>
        <v>5111535</v>
      </c>
      <c r="F262" s="45">
        <f aca="true" t="shared" si="84" ref="F262:BN262">SUM(F8:F115)+SUM(F135:F243)</f>
        <v>5122064</v>
      </c>
      <c r="G262" s="45">
        <f t="shared" si="84"/>
        <v>5123989</v>
      </c>
      <c r="H262" s="45">
        <f t="shared" si="84"/>
        <v>5119155</v>
      </c>
      <c r="I262" s="45">
        <f t="shared" si="84"/>
        <v>5116464</v>
      </c>
      <c r="J262" s="45">
        <f t="shared" si="84"/>
        <v>5112130</v>
      </c>
      <c r="K262" s="45">
        <f t="shared" si="84"/>
        <v>5111108</v>
      </c>
      <c r="L262" s="45">
        <f t="shared" si="84"/>
        <v>5116273</v>
      </c>
      <c r="M262" s="45">
        <f t="shared" si="84"/>
        <v>5124794</v>
      </c>
      <c r="N262" s="45">
        <f t="shared" si="84"/>
        <v>5129252</v>
      </c>
      <c r="O262" s="45">
        <f t="shared" si="84"/>
        <v>5129778</v>
      </c>
      <c r="P262" s="45">
        <f t="shared" si="84"/>
        <v>5135408</v>
      </c>
      <c r="Q262" s="45">
        <f t="shared" si="84"/>
        <v>5146469</v>
      </c>
      <c r="R262" s="45">
        <f t="shared" si="84"/>
        <v>5162126</v>
      </c>
      <c r="S262" s="45">
        <f t="shared" si="84"/>
        <v>5180614</v>
      </c>
      <c r="T262" s="45">
        <f t="shared" si="84"/>
        <v>5196640</v>
      </c>
      <c r="U262" s="45">
        <f t="shared" si="84"/>
        <v>5215717</v>
      </c>
      <c r="V262" s="45">
        <f t="shared" si="84"/>
        <v>5251026</v>
      </c>
      <c r="W262" s="45">
        <f t="shared" si="84"/>
        <v>5275121</v>
      </c>
      <c r="X262" s="45">
        <f t="shared" si="84"/>
        <v>5294859</v>
      </c>
      <c r="Y262" s="45">
        <f t="shared" si="84"/>
        <v>5313574</v>
      </c>
      <c r="Z262" s="45">
        <f t="shared" si="84"/>
        <v>5330019</v>
      </c>
      <c r="AA262" s="45">
        <f t="shared" si="84"/>
        <v>5349212</v>
      </c>
      <c r="AB262" s="45">
        <f t="shared" si="84"/>
        <v>5368354</v>
      </c>
      <c r="AC262" s="45">
        <f t="shared" si="84"/>
        <v>5383507</v>
      </c>
      <c r="AD262" s="45">
        <f t="shared" si="84"/>
        <v>5397640</v>
      </c>
      <c r="AE262" s="45">
        <f t="shared" si="84"/>
        <v>5411404</v>
      </c>
      <c r="AF262" s="45">
        <f t="shared" si="84"/>
        <v>5427458</v>
      </c>
      <c r="AG262" s="45">
        <f t="shared" si="84"/>
        <v>5447082</v>
      </c>
      <c r="AH262" s="56">
        <f t="shared" si="84"/>
        <v>5475791</v>
      </c>
      <c r="AI262" s="56">
        <f t="shared" si="84"/>
        <v>5511451</v>
      </c>
      <c r="AJ262" s="63">
        <f t="shared" si="84"/>
        <v>5534738</v>
      </c>
      <c r="AK262" s="45">
        <f t="shared" si="84"/>
        <v>5563101.115072666</v>
      </c>
      <c r="AL262" s="45">
        <f t="shared" si="84"/>
        <v>5591015.000331141</v>
      </c>
      <c r="AM262" s="45">
        <f t="shared" si="84"/>
        <v>5618452.047834665</v>
      </c>
      <c r="AN262" s="45">
        <f t="shared" si="84"/>
        <v>5645395.993041628</v>
      </c>
      <c r="AO262" s="45">
        <f t="shared" si="84"/>
        <v>5671811.294267369</v>
      </c>
      <c r="AP262" s="45">
        <f t="shared" si="84"/>
        <v>5697646.527173804</v>
      </c>
      <c r="AQ262" s="45">
        <f t="shared" si="84"/>
        <v>5722800.772416676</v>
      </c>
      <c r="AR262" s="45">
        <f t="shared" si="84"/>
        <v>5747194.471527768</v>
      </c>
      <c r="AS262" s="45">
        <f t="shared" si="84"/>
        <v>5770743.314514835</v>
      </c>
      <c r="AT262" s="45">
        <f t="shared" si="84"/>
        <v>5793407.084539266</v>
      </c>
      <c r="AU262" s="45">
        <f t="shared" si="84"/>
        <v>5815149.8576355595</v>
      </c>
      <c r="AV262" s="45">
        <f t="shared" si="84"/>
        <v>5835909.090323692</v>
      </c>
      <c r="AW262" s="45">
        <f t="shared" si="84"/>
        <v>5855649.3526929375</v>
      </c>
      <c r="AX262" s="45">
        <f t="shared" si="84"/>
        <v>5874359.351029851</v>
      </c>
      <c r="AY262" s="45">
        <f t="shared" si="84"/>
        <v>5892039.5565861</v>
      </c>
      <c r="AZ262" s="45">
        <f t="shared" si="84"/>
        <v>5908705.656848818</v>
      </c>
      <c r="BA262" s="45">
        <f t="shared" si="84"/>
        <v>5924368.890720325</v>
      </c>
      <c r="BB262" s="45">
        <f t="shared" si="84"/>
        <v>5939060.0438562315</v>
      </c>
      <c r="BC262" s="45">
        <f t="shared" si="84"/>
        <v>5952799.448129479</v>
      </c>
      <c r="BD262" s="45">
        <f t="shared" si="84"/>
        <v>5965619.730814628</v>
      </c>
      <c r="BE262" s="45">
        <f t="shared" si="84"/>
        <v>5977568.410458829</v>
      </c>
      <c r="BF262" s="45">
        <f t="shared" si="84"/>
        <v>5988740.949941291</v>
      </c>
      <c r="BG262" s="45">
        <f t="shared" si="84"/>
        <v>5999192.857464294</v>
      </c>
      <c r="BH262" s="45">
        <f t="shared" si="84"/>
        <v>6009006.538211675</v>
      </c>
      <c r="BI262" s="45">
        <f t="shared" si="84"/>
        <v>6018262.349701939</v>
      </c>
      <c r="BJ262" s="45">
        <f t="shared" si="84"/>
        <v>6027021.699790239</v>
      </c>
      <c r="BK262" s="45">
        <f t="shared" si="84"/>
        <v>6035372.255725207</v>
      </c>
      <c r="BL262" s="45">
        <f t="shared" si="84"/>
        <v>6043387.223255387</v>
      </c>
      <c r="BM262" s="45">
        <f t="shared" si="84"/>
        <v>6051143.416865131</v>
      </c>
      <c r="BN262" s="45">
        <f t="shared" si="84"/>
        <v>6058684.325032793</v>
      </c>
    </row>
    <row r="263" spans="3:66" ht="12.75">
      <c r="C263" s="1" t="s">
        <v>210</v>
      </c>
      <c r="E263" s="45">
        <f>SUM(E8:E33)+SUM(E135:E160)</f>
        <v>1931242</v>
      </c>
      <c r="F263" s="45">
        <f aca="true" t="shared" si="85" ref="F263:BN263">SUM(F8:F33)+SUM(F135:F160)</f>
        <v>1918103</v>
      </c>
      <c r="G263" s="45">
        <f t="shared" si="85"/>
        <v>1901654</v>
      </c>
      <c r="H263" s="45">
        <f t="shared" si="85"/>
        <v>1878685</v>
      </c>
      <c r="I263" s="45">
        <f t="shared" si="85"/>
        <v>1856156</v>
      </c>
      <c r="J263" s="45">
        <f t="shared" si="85"/>
        <v>1833839</v>
      </c>
      <c r="K263" s="45">
        <f t="shared" si="85"/>
        <v>1813885</v>
      </c>
      <c r="L263" s="45">
        <f t="shared" si="85"/>
        <v>1799841</v>
      </c>
      <c r="M263" s="45">
        <f t="shared" si="85"/>
        <v>1786294</v>
      </c>
      <c r="N263" s="45">
        <f t="shared" si="85"/>
        <v>1770301</v>
      </c>
      <c r="O263" s="45">
        <f t="shared" si="85"/>
        <v>1751477</v>
      </c>
      <c r="P263" s="45">
        <f t="shared" si="85"/>
        <v>1732874</v>
      </c>
      <c r="Q263" s="45">
        <f t="shared" si="85"/>
        <v>1717169</v>
      </c>
      <c r="R263" s="45">
        <f t="shared" si="85"/>
        <v>1701876</v>
      </c>
      <c r="S263" s="45">
        <f t="shared" si="85"/>
        <v>1687225</v>
      </c>
      <c r="T263" s="45">
        <f t="shared" si="85"/>
        <v>1678085</v>
      </c>
      <c r="U263" s="45">
        <f t="shared" si="85"/>
        <v>1676807</v>
      </c>
      <c r="V263" s="45">
        <f t="shared" si="85"/>
        <v>1687031</v>
      </c>
      <c r="W263" s="45">
        <f t="shared" si="85"/>
        <v>1690223</v>
      </c>
      <c r="X263" s="45">
        <f t="shared" si="85"/>
        <v>1686297</v>
      </c>
      <c r="Y263" s="45">
        <f t="shared" si="85"/>
        <v>1680579</v>
      </c>
      <c r="Z263" s="45">
        <f t="shared" si="85"/>
        <v>1677544</v>
      </c>
      <c r="AA263" s="45">
        <f t="shared" si="85"/>
        <v>1676108</v>
      </c>
      <c r="AB263" s="45">
        <f t="shared" si="85"/>
        <v>1673745</v>
      </c>
      <c r="AC263" s="45">
        <f t="shared" si="85"/>
        <v>1675195</v>
      </c>
      <c r="AD263" s="45">
        <f t="shared" si="85"/>
        <v>1678355</v>
      </c>
      <c r="AE263" s="45">
        <f t="shared" si="85"/>
        <v>1679980</v>
      </c>
      <c r="AF263" s="45">
        <f t="shared" si="85"/>
        <v>1684778</v>
      </c>
      <c r="AG263" s="45">
        <f t="shared" si="85"/>
        <v>1693007</v>
      </c>
      <c r="AH263" s="56">
        <f t="shared" si="85"/>
        <v>1708594</v>
      </c>
      <c r="AI263" s="56">
        <f t="shared" si="85"/>
        <v>1726846</v>
      </c>
      <c r="AJ263" s="63">
        <f t="shared" si="85"/>
        <v>1740100</v>
      </c>
      <c r="AK263" s="45">
        <f t="shared" si="85"/>
        <v>1755513.4937837136</v>
      </c>
      <c r="AL263" s="45">
        <f t="shared" si="85"/>
        <v>1768391.695428437</v>
      </c>
      <c r="AM263" s="45">
        <f t="shared" si="85"/>
        <v>1779130.5601082481</v>
      </c>
      <c r="AN263" s="45">
        <f t="shared" si="85"/>
        <v>1788860.4813140333</v>
      </c>
      <c r="AO263" s="45">
        <f t="shared" si="85"/>
        <v>1795101.6625116253</v>
      </c>
      <c r="AP263" s="45">
        <f t="shared" si="85"/>
        <v>1798488.2530197764</v>
      </c>
      <c r="AQ263" s="45">
        <f t="shared" si="85"/>
        <v>1798973.95389444</v>
      </c>
      <c r="AR263" s="45">
        <f t="shared" si="85"/>
        <v>1799033.879123886</v>
      </c>
      <c r="AS263" s="45">
        <f t="shared" si="85"/>
        <v>1795426.4672027288</v>
      </c>
      <c r="AT263" s="45">
        <f t="shared" si="85"/>
        <v>1792137.3812216688</v>
      </c>
      <c r="AU263" s="45">
        <f t="shared" si="85"/>
        <v>1785946.1188976383</v>
      </c>
      <c r="AV263" s="45">
        <f t="shared" si="85"/>
        <v>1779987.2713208771</v>
      </c>
      <c r="AW263" s="45">
        <f t="shared" si="85"/>
        <v>1776727.0931632007</v>
      </c>
      <c r="AX263" s="45">
        <f t="shared" si="85"/>
        <v>1773805.9869049983</v>
      </c>
      <c r="AY263" s="45">
        <f t="shared" si="85"/>
        <v>1772532.1169043062</v>
      </c>
      <c r="AZ263" s="45">
        <f t="shared" si="85"/>
        <v>1771465.579112534</v>
      </c>
      <c r="BA263" s="45">
        <f t="shared" si="85"/>
        <v>1769467.3726678859</v>
      </c>
      <c r="BB263" s="45">
        <f t="shared" si="85"/>
        <v>1769578.7798938951</v>
      </c>
      <c r="BC263" s="45">
        <f t="shared" si="85"/>
        <v>1770869.947275773</v>
      </c>
      <c r="BD263" s="45">
        <f t="shared" si="85"/>
        <v>1771356.1270807278</v>
      </c>
      <c r="BE263" s="45">
        <f t="shared" si="85"/>
        <v>1771696.582543241</v>
      </c>
      <c r="BF263" s="45">
        <f t="shared" si="85"/>
        <v>1771997.9253208898</v>
      </c>
      <c r="BG263" s="45">
        <f t="shared" si="85"/>
        <v>1771173.8251272235</v>
      </c>
      <c r="BH263" s="45">
        <f t="shared" si="85"/>
        <v>1771354.6139173745</v>
      </c>
      <c r="BI263" s="45">
        <f t="shared" si="85"/>
        <v>1770266.7553891884</v>
      </c>
      <c r="BJ263" s="45">
        <f t="shared" si="85"/>
        <v>1771881.165877637</v>
      </c>
      <c r="BK263" s="45">
        <f t="shared" si="85"/>
        <v>1771881.165877637</v>
      </c>
      <c r="BL263" s="45">
        <f t="shared" si="85"/>
        <v>1771881.165877637</v>
      </c>
      <c r="BM263" s="45">
        <f t="shared" si="85"/>
        <v>1771881.165877637</v>
      </c>
      <c r="BN263" s="45">
        <f t="shared" si="85"/>
        <v>1771881.165877637</v>
      </c>
    </row>
    <row r="264" spans="3:66" ht="12.75">
      <c r="C264" s="1" t="s">
        <v>211</v>
      </c>
      <c r="E264" s="45">
        <f>SUM(E34:E73)+SUM(E161:E200)</f>
        <v>2507436</v>
      </c>
      <c r="F264" s="45">
        <f aca="true" t="shared" si="86" ref="F264:BN264">SUM(F34:F73)+SUM(F161:F200)</f>
        <v>2520425</v>
      </c>
      <c r="G264" s="45">
        <f t="shared" si="86"/>
        <v>2529257</v>
      </c>
      <c r="H264" s="45">
        <f t="shared" si="86"/>
        <v>2541147</v>
      </c>
      <c r="I264" s="45">
        <f t="shared" si="86"/>
        <v>2553724</v>
      </c>
      <c r="J264" s="45">
        <f t="shared" si="86"/>
        <v>2566266</v>
      </c>
      <c r="K264" s="45">
        <f t="shared" si="86"/>
        <v>2578653</v>
      </c>
      <c r="L264" s="45">
        <f t="shared" si="86"/>
        <v>2594446</v>
      </c>
      <c r="M264" s="45">
        <f t="shared" si="86"/>
        <v>2605441</v>
      </c>
      <c r="N264" s="45">
        <f t="shared" si="86"/>
        <v>2617178</v>
      </c>
      <c r="O264" s="45">
        <f t="shared" si="86"/>
        <v>2632485</v>
      </c>
      <c r="P264" s="45">
        <f t="shared" si="86"/>
        <v>2652000</v>
      </c>
      <c r="Q264" s="45">
        <f t="shared" si="86"/>
        <v>2675761</v>
      </c>
      <c r="R264" s="45">
        <f t="shared" si="86"/>
        <v>2704240</v>
      </c>
      <c r="S264" s="45">
        <f t="shared" si="86"/>
        <v>2736543</v>
      </c>
      <c r="T264" s="45">
        <f t="shared" si="86"/>
        <v>2764530</v>
      </c>
      <c r="U264" s="45">
        <f t="shared" si="86"/>
        <v>2785559</v>
      </c>
      <c r="V264" s="45">
        <f t="shared" si="86"/>
        <v>2814508</v>
      </c>
      <c r="W264" s="45">
        <f t="shared" si="86"/>
        <v>2837075</v>
      </c>
      <c r="X264" s="45">
        <f t="shared" si="86"/>
        <v>2862497</v>
      </c>
      <c r="Y264" s="45">
        <f t="shared" si="86"/>
        <v>2887386</v>
      </c>
      <c r="Z264" s="45">
        <f t="shared" si="86"/>
        <v>2908713</v>
      </c>
      <c r="AA264" s="45">
        <f t="shared" si="86"/>
        <v>2928446</v>
      </c>
      <c r="AB264" s="45">
        <f t="shared" si="86"/>
        <v>2948864</v>
      </c>
      <c r="AC264" s="45">
        <f t="shared" si="86"/>
        <v>2960177</v>
      </c>
      <c r="AD264" s="45">
        <f t="shared" si="86"/>
        <v>2966428</v>
      </c>
      <c r="AE264" s="45">
        <f t="shared" si="86"/>
        <v>2970719</v>
      </c>
      <c r="AF264" s="45">
        <f t="shared" si="86"/>
        <v>2973724</v>
      </c>
      <c r="AG264" s="45">
        <f t="shared" si="86"/>
        <v>2974679</v>
      </c>
      <c r="AH264" s="56">
        <f t="shared" si="86"/>
        <v>2976013</v>
      </c>
      <c r="AI264" s="56">
        <f t="shared" si="86"/>
        <v>2974518</v>
      </c>
      <c r="AJ264" s="63">
        <f t="shared" si="86"/>
        <v>2962621</v>
      </c>
      <c r="AK264" s="45">
        <f t="shared" si="86"/>
        <v>2949586.8600897947</v>
      </c>
      <c r="AL264" s="45">
        <f t="shared" si="86"/>
        <v>2936007.2764825965</v>
      </c>
      <c r="AM264" s="45">
        <f t="shared" si="86"/>
        <v>2922591.145338274</v>
      </c>
      <c r="AN264" s="45">
        <f t="shared" si="86"/>
        <v>2913215.619058267</v>
      </c>
      <c r="AO264" s="45">
        <f t="shared" si="86"/>
        <v>2912317.1895677834</v>
      </c>
      <c r="AP264" s="45">
        <f t="shared" si="86"/>
        <v>2918024.4150589327</v>
      </c>
      <c r="AQ264" s="45">
        <f t="shared" si="86"/>
        <v>2926649.261230606</v>
      </c>
      <c r="AR264" s="45">
        <f t="shared" si="86"/>
        <v>2937911.1141821677</v>
      </c>
      <c r="AS264" s="45">
        <f t="shared" si="86"/>
        <v>2951964.0439460026</v>
      </c>
      <c r="AT264" s="45">
        <f t="shared" si="86"/>
        <v>2964664.2003748026</v>
      </c>
      <c r="AU264" s="45">
        <f t="shared" si="86"/>
        <v>2981507.197990869</v>
      </c>
      <c r="AV264" s="45">
        <f t="shared" si="86"/>
        <v>2996963.0688534323</v>
      </c>
      <c r="AW264" s="45">
        <f t="shared" si="86"/>
        <v>3008908.9483725666</v>
      </c>
      <c r="AX264" s="45">
        <f t="shared" si="86"/>
        <v>3021110.8545787083</v>
      </c>
      <c r="AY264" s="45">
        <f t="shared" si="86"/>
        <v>3031388.2384569068</v>
      </c>
      <c r="AZ264" s="45">
        <f t="shared" si="86"/>
        <v>3041717.2046570284</v>
      </c>
      <c r="BA264" s="45">
        <f t="shared" si="86"/>
        <v>3050303.736211433</v>
      </c>
      <c r="BB264" s="45">
        <f t="shared" si="86"/>
        <v>3056834.498029109</v>
      </c>
      <c r="BC264" s="45">
        <f t="shared" si="86"/>
        <v>3060333.4274643054</v>
      </c>
      <c r="BD264" s="45">
        <f t="shared" si="86"/>
        <v>3060721.580986811</v>
      </c>
      <c r="BE264" s="45">
        <f t="shared" si="86"/>
        <v>3059776.757592296</v>
      </c>
      <c r="BF264" s="45">
        <f t="shared" si="86"/>
        <v>3057271.2523470568</v>
      </c>
      <c r="BG264" s="45">
        <f t="shared" si="86"/>
        <v>3053501.981000568</v>
      </c>
      <c r="BH264" s="45">
        <f t="shared" si="86"/>
        <v>3054280.2084684633</v>
      </c>
      <c r="BI264" s="45">
        <f t="shared" si="86"/>
        <v>3061340.2608522763</v>
      </c>
      <c r="BJ264" s="45">
        <f t="shared" si="86"/>
        <v>3067968.718897287</v>
      </c>
      <c r="BK264" s="45">
        <f t="shared" si="86"/>
        <v>3075955.0158741367</v>
      </c>
      <c r="BL264" s="45">
        <f t="shared" si="86"/>
        <v>3080989.753582092</v>
      </c>
      <c r="BM264" s="45">
        <f t="shared" si="86"/>
        <v>3085152.1730024386</v>
      </c>
      <c r="BN264" s="45">
        <f t="shared" si="86"/>
        <v>3092133.7342650313</v>
      </c>
    </row>
    <row r="265" spans="3:66" ht="12.75">
      <c r="C265" s="1" t="s">
        <v>212</v>
      </c>
      <c r="E265" s="45">
        <f>SUM(E74:E113)+SUM(E201:E240)</f>
        <v>672857</v>
      </c>
      <c r="F265" s="45">
        <f aca="true" t="shared" si="87" ref="F265:BN265">SUM(F74:F113)+SUM(F201:F240)</f>
        <v>683535</v>
      </c>
      <c r="G265" s="45">
        <f t="shared" si="87"/>
        <v>693077</v>
      </c>
      <c r="H265" s="45">
        <f t="shared" si="87"/>
        <v>699320</v>
      </c>
      <c r="I265" s="45">
        <f t="shared" si="87"/>
        <v>706583</v>
      </c>
      <c r="J265" s="45">
        <f t="shared" si="87"/>
        <v>712024</v>
      </c>
      <c r="K265" s="45">
        <f t="shared" si="87"/>
        <v>718569</v>
      </c>
      <c r="L265" s="45">
        <f t="shared" si="87"/>
        <v>721982</v>
      </c>
      <c r="M265" s="45">
        <f t="shared" si="87"/>
        <v>733056</v>
      </c>
      <c r="N265" s="45">
        <f t="shared" si="87"/>
        <v>741772</v>
      </c>
      <c r="O265" s="45">
        <f t="shared" si="87"/>
        <v>745814</v>
      </c>
      <c r="P265" s="45">
        <f t="shared" si="87"/>
        <v>750530</v>
      </c>
      <c r="Q265" s="45">
        <f t="shared" si="87"/>
        <v>753535</v>
      </c>
      <c r="R265" s="45">
        <f t="shared" si="87"/>
        <v>756004</v>
      </c>
      <c r="S265" s="45">
        <f t="shared" si="87"/>
        <v>756839</v>
      </c>
      <c r="T265" s="45">
        <f t="shared" si="87"/>
        <v>754023</v>
      </c>
      <c r="U265" s="45">
        <f t="shared" si="87"/>
        <v>753347</v>
      </c>
      <c r="V265" s="45">
        <f t="shared" si="87"/>
        <v>749480</v>
      </c>
      <c r="W265" s="45">
        <f t="shared" si="87"/>
        <v>747812</v>
      </c>
      <c r="X265" s="45">
        <f t="shared" si="87"/>
        <v>746052</v>
      </c>
      <c r="Y265" s="45">
        <f t="shared" si="87"/>
        <v>745602</v>
      </c>
      <c r="Z265" s="45">
        <f t="shared" si="87"/>
        <v>743756</v>
      </c>
      <c r="AA265" s="45">
        <f t="shared" si="87"/>
        <v>744651</v>
      </c>
      <c r="AB265" s="45">
        <f t="shared" si="87"/>
        <v>745736</v>
      </c>
      <c r="AC265" s="45">
        <f t="shared" si="87"/>
        <v>748123</v>
      </c>
      <c r="AD265" s="45">
        <f t="shared" si="87"/>
        <v>752848</v>
      </c>
      <c r="AE265" s="45">
        <f t="shared" si="87"/>
        <v>760697</v>
      </c>
      <c r="AF265" s="45">
        <f t="shared" si="87"/>
        <v>768946</v>
      </c>
      <c r="AG265" s="45">
        <f t="shared" si="87"/>
        <v>779394</v>
      </c>
      <c r="AH265" s="56">
        <f t="shared" si="87"/>
        <v>791173</v>
      </c>
      <c r="AI265" s="56">
        <f t="shared" si="87"/>
        <v>810075</v>
      </c>
      <c r="AJ265" s="63">
        <f t="shared" si="87"/>
        <v>831999</v>
      </c>
      <c r="AK265" s="45">
        <f t="shared" si="87"/>
        <v>857987.394992589</v>
      </c>
      <c r="AL265" s="45">
        <f t="shared" si="87"/>
        <v>886604.3201516744</v>
      </c>
      <c r="AM265" s="45">
        <f t="shared" si="87"/>
        <v>916717.4831525893</v>
      </c>
      <c r="AN265" s="45">
        <f t="shared" si="87"/>
        <v>943307.1735184685</v>
      </c>
      <c r="AO265" s="45">
        <f t="shared" si="87"/>
        <v>964375.7648431108</v>
      </c>
      <c r="AP265" s="45">
        <f t="shared" si="87"/>
        <v>981118.2363900957</v>
      </c>
      <c r="AQ265" s="45">
        <f t="shared" si="87"/>
        <v>997160.6071685156</v>
      </c>
      <c r="AR265" s="45">
        <f t="shared" si="87"/>
        <v>1010233.1839352365</v>
      </c>
      <c r="AS265" s="45">
        <f t="shared" si="87"/>
        <v>1023334.9265459618</v>
      </c>
      <c r="AT265" s="45">
        <f t="shared" si="87"/>
        <v>1036588.4562940658</v>
      </c>
      <c r="AU265" s="45">
        <f t="shared" si="87"/>
        <v>1047678.4820099538</v>
      </c>
      <c r="AV265" s="45">
        <f t="shared" si="87"/>
        <v>1058942.028351839</v>
      </c>
      <c r="AW265" s="45">
        <f t="shared" si="87"/>
        <v>1069995.3091103763</v>
      </c>
      <c r="AX265" s="45">
        <f t="shared" si="87"/>
        <v>1079424.927917056</v>
      </c>
      <c r="AY265" s="45">
        <f t="shared" si="87"/>
        <v>1088101.1607026197</v>
      </c>
      <c r="AZ265" s="45">
        <f t="shared" si="87"/>
        <v>1095505.2079310897</v>
      </c>
      <c r="BA265" s="45">
        <f t="shared" si="87"/>
        <v>1104577.25856426</v>
      </c>
      <c r="BB265" s="45">
        <f t="shared" si="87"/>
        <v>1112626.5556405548</v>
      </c>
      <c r="BC265" s="45">
        <f t="shared" si="87"/>
        <v>1121577.4214063385</v>
      </c>
      <c r="BD265" s="45">
        <f t="shared" si="87"/>
        <v>1133522.593016326</v>
      </c>
      <c r="BE265" s="45">
        <f t="shared" si="87"/>
        <v>1146075.6998542815</v>
      </c>
      <c r="BF265" s="45">
        <f t="shared" si="87"/>
        <v>1159452.656348478</v>
      </c>
      <c r="BG265" s="45">
        <f t="shared" si="87"/>
        <v>1174498.2815900266</v>
      </c>
      <c r="BH265" s="45">
        <f t="shared" si="87"/>
        <v>1183353.4183898</v>
      </c>
      <c r="BI265" s="45">
        <f t="shared" si="87"/>
        <v>1186636.724961443</v>
      </c>
      <c r="BJ265" s="45">
        <f t="shared" si="87"/>
        <v>1187153.7933544093</v>
      </c>
      <c r="BK265" s="45">
        <f t="shared" si="87"/>
        <v>1187517.9161971842</v>
      </c>
      <c r="BL265" s="45">
        <f t="shared" si="87"/>
        <v>1190498.274578333</v>
      </c>
      <c r="BM265" s="45">
        <f t="shared" si="87"/>
        <v>1194091.712838558</v>
      </c>
      <c r="BN265" s="45">
        <f t="shared" si="87"/>
        <v>1194651.2331091003</v>
      </c>
    </row>
    <row r="266" ht="12.75">
      <c r="AJ266" s="60"/>
    </row>
    <row r="267" spans="3:66" ht="12.75">
      <c r="C267" t="str">
        <f>C262</f>
        <v>Alle</v>
      </c>
      <c r="E267" s="22">
        <f>E262/$E$262</f>
        <v>1</v>
      </c>
      <c r="F267" s="22">
        <f aca="true" t="shared" si="88" ref="F267:BN267">F262/$E$262</f>
        <v>1.0020598509058434</v>
      </c>
      <c r="G267" s="22">
        <f t="shared" si="88"/>
        <v>1.002436450107453</v>
      </c>
      <c r="H267" s="22">
        <f t="shared" si="88"/>
        <v>1.0014907459305278</v>
      </c>
      <c r="I267" s="22">
        <f t="shared" si="88"/>
        <v>1.0009642895920696</v>
      </c>
      <c r="J267" s="22">
        <f t="shared" si="88"/>
        <v>1.0001164033895884</v>
      </c>
      <c r="K267" s="22">
        <f t="shared" si="88"/>
        <v>0.9999164634498248</v>
      </c>
      <c r="L267" s="22">
        <f t="shared" si="88"/>
        <v>1.000926923125832</v>
      </c>
      <c r="M267" s="22">
        <f t="shared" si="88"/>
        <v>1.002593937046308</v>
      </c>
      <c r="N267" s="22">
        <f t="shared" si="88"/>
        <v>1.0034660821064514</v>
      </c>
      <c r="O267" s="22">
        <f t="shared" si="88"/>
        <v>1.0035689866155666</v>
      </c>
      <c r="P267" s="22">
        <f t="shared" si="88"/>
        <v>1.004670417007807</v>
      </c>
      <c r="Q267" s="22">
        <f t="shared" si="88"/>
        <v>1.0068343462384588</v>
      </c>
      <c r="R267" s="22">
        <f t="shared" si="88"/>
        <v>1.0098974182902005</v>
      </c>
      <c r="S267" s="22">
        <f t="shared" si="88"/>
        <v>1.0135143357132446</v>
      </c>
      <c r="T267" s="22">
        <f t="shared" si="88"/>
        <v>1.0166495974301262</v>
      </c>
      <c r="U267" s="22">
        <f t="shared" si="88"/>
        <v>1.0203817444270655</v>
      </c>
      <c r="V267" s="22">
        <f t="shared" si="88"/>
        <v>1.0272894541463573</v>
      </c>
      <c r="W267" s="22">
        <f t="shared" si="88"/>
        <v>1.0320033023348172</v>
      </c>
      <c r="X267" s="22">
        <f t="shared" si="88"/>
        <v>1.0358647646939716</v>
      </c>
      <c r="Y267" s="22">
        <f t="shared" si="88"/>
        <v>1.0395260914774134</v>
      </c>
      <c r="Z267" s="22">
        <f t="shared" si="88"/>
        <v>1.042743324656879</v>
      </c>
      <c r="AA267" s="22">
        <f t="shared" si="88"/>
        <v>1.0464981654238894</v>
      </c>
      <c r="AB267" s="22">
        <f t="shared" si="88"/>
        <v>1.0502430287575064</v>
      </c>
      <c r="AC267" s="22">
        <f t="shared" si="88"/>
        <v>1.0532075002910084</v>
      </c>
      <c r="AD267" s="22">
        <f t="shared" si="88"/>
        <v>1.0559724231566447</v>
      </c>
      <c r="AE267" s="22">
        <f t="shared" si="88"/>
        <v>1.0586651563571412</v>
      </c>
      <c r="AF267" s="22">
        <f t="shared" si="88"/>
        <v>1.0618058958805916</v>
      </c>
      <c r="AG267" s="22">
        <f t="shared" si="88"/>
        <v>1.0656450557415726</v>
      </c>
      <c r="AH267" s="57">
        <f t="shared" si="88"/>
        <v>1.0712615681982027</v>
      </c>
      <c r="AI267" s="57">
        <f t="shared" si="88"/>
        <v>1.0782379461355542</v>
      </c>
      <c r="AJ267" s="64">
        <f t="shared" si="88"/>
        <v>1.0827937204773126</v>
      </c>
      <c r="AK267" s="22">
        <f t="shared" si="88"/>
        <v>1.0883425654079775</v>
      </c>
      <c r="AL267" s="22">
        <f t="shared" si="88"/>
        <v>1.0938035248376743</v>
      </c>
      <c r="AM267" s="22">
        <f t="shared" si="88"/>
        <v>1.0991711976607152</v>
      </c>
      <c r="AN267" s="22">
        <f t="shared" si="88"/>
        <v>1.10444240194807</v>
      </c>
      <c r="AO267" s="22">
        <f t="shared" si="88"/>
        <v>1.1096101844685342</v>
      </c>
      <c r="AP267" s="22">
        <f t="shared" si="88"/>
        <v>1.114664484772931</v>
      </c>
      <c r="AQ267" s="22">
        <f t="shared" si="88"/>
        <v>1.1195855594095856</v>
      </c>
      <c r="AR267" s="22">
        <f t="shared" si="88"/>
        <v>1.1243578438820763</v>
      </c>
      <c r="AS267" s="22">
        <f t="shared" si="88"/>
        <v>1.1289648441250693</v>
      </c>
      <c r="AT267" s="22">
        <f t="shared" si="88"/>
        <v>1.1333986922791817</v>
      </c>
      <c r="AU267" s="22">
        <f t="shared" si="88"/>
        <v>1.1376523603253346</v>
      </c>
      <c r="AV267" s="22">
        <f t="shared" si="88"/>
        <v>1.1417136125104674</v>
      </c>
      <c r="AW267" s="22">
        <f t="shared" si="88"/>
        <v>1.145575517470376</v>
      </c>
      <c r="AX267" s="22">
        <f t="shared" si="88"/>
        <v>1.1492358657487136</v>
      </c>
      <c r="AY267" s="22">
        <f t="shared" si="88"/>
        <v>1.1526947495392479</v>
      </c>
      <c r="AZ267" s="22">
        <f t="shared" si="88"/>
        <v>1.15595523787841</v>
      </c>
      <c r="BA267" s="22">
        <f t="shared" si="88"/>
        <v>1.1590195294995191</v>
      </c>
      <c r="BB267" s="22">
        <f t="shared" si="88"/>
        <v>1.1618936471835235</v>
      </c>
      <c r="BC267" s="22">
        <f t="shared" si="88"/>
        <v>1.1645815685756782</v>
      </c>
      <c r="BD267" s="22">
        <f t="shared" si="88"/>
        <v>1.1670896767438017</v>
      </c>
      <c r="BE267" s="22">
        <f t="shared" si="88"/>
        <v>1.1694272680239555</v>
      </c>
      <c r="BF267" s="22">
        <f t="shared" si="88"/>
        <v>1.1716130183870972</v>
      </c>
      <c r="BG267" s="22">
        <f t="shared" si="88"/>
        <v>1.1736577872330511</v>
      </c>
      <c r="BH267" s="22">
        <f t="shared" si="88"/>
        <v>1.1755776959781505</v>
      </c>
      <c r="BI267" s="22">
        <f t="shared" si="88"/>
        <v>1.177388465441778</v>
      </c>
      <c r="BJ267" s="22">
        <f t="shared" si="88"/>
        <v>1.1791021092079461</v>
      </c>
      <c r="BK267" s="22">
        <f t="shared" si="88"/>
        <v>1.1807357781420271</v>
      </c>
      <c r="BL267" s="22">
        <f t="shared" si="88"/>
        <v>1.1823037939201015</v>
      </c>
      <c r="BM267" s="22">
        <f t="shared" si="88"/>
        <v>1.1838211842167041</v>
      </c>
      <c r="BN267" s="22">
        <f t="shared" si="88"/>
        <v>1.1852964569415632</v>
      </c>
    </row>
    <row r="268" spans="3:66" ht="12.75">
      <c r="C268" t="str">
        <f>C263</f>
        <v>0-25 år</v>
      </c>
      <c r="E268" s="22">
        <f>E263/E$262</f>
        <v>0.37782036120265244</v>
      </c>
      <c r="F268" s="22">
        <f aca="true" t="shared" si="89" ref="F268:BN269">F263/F$262</f>
        <v>0.3744785305298801</v>
      </c>
      <c r="G268" s="22">
        <f t="shared" si="89"/>
        <v>0.3711276507424196</v>
      </c>
      <c r="H268" s="22">
        <f t="shared" si="89"/>
        <v>0.36699123195136696</v>
      </c>
      <c r="I268" s="22">
        <f t="shared" si="89"/>
        <v>0.36278101438806176</v>
      </c>
      <c r="J268" s="22">
        <f t="shared" si="89"/>
        <v>0.3587230762910959</v>
      </c>
      <c r="K268" s="22">
        <f t="shared" si="89"/>
        <v>0.3548907594987232</v>
      </c>
      <c r="L268" s="22">
        <f t="shared" si="89"/>
        <v>0.35178752189337825</v>
      </c>
      <c r="M268" s="22">
        <f t="shared" si="89"/>
        <v>0.34855918111049927</v>
      </c>
      <c r="N268" s="22">
        <f t="shared" si="89"/>
        <v>0.3451382384799967</v>
      </c>
      <c r="O268" s="22">
        <f t="shared" si="89"/>
        <v>0.341433293994399</v>
      </c>
      <c r="P268" s="22">
        <f t="shared" si="89"/>
        <v>0.3374364802173459</v>
      </c>
      <c r="Q268" s="22">
        <f t="shared" si="89"/>
        <v>0.333659641202541</v>
      </c>
      <c r="R268" s="22">
        <f t="shared" si="89"/>
        <v>0.32968509486207814</v>
      </c>
      <c r="S268" s="22">
        <f t="shared" si="89"/>
        <v>0.3256805081405409</v>
      </c>
      <c r="T268" s="22">
        <f t="shared" si="89"/>
        <v>0.3229173081067767</v>
      </c>
      <c r="U268" s="22">
        <f t="shared" si="89"/>
        <v>0.32149117753129625</v>
      </c>
      <c r="V268" s="22">
        <f t="shared" si="89"/>
        <v>0.32127645149728834</v>
      </c>
      <c r="W268" s="22">
        <f t="shared" si="89"/>
        <v>0.3204140720184428</v>
      </c>
      <c r="X268" s="22">
        <f t="shared" si="89"/>
        <v>0.31847816910705273</v>
      </c>
      <c r="Y268" s="22">
        <f t="shared" si="89"/>
        <v>0.316280341630699</v>
      </c>
      <c r="Z268" s="22">
        <f t="shared" si="89"/>
        <v>0.3147350881863648</v>
      </c>
      <c r="AA268" s="22">
        <f t="shared" si="89"/>
        <v>0.3133373663261056</v>
      </c>
      <c r="AB268" s="22">
        <f t="shared" si="89"/>
        <v>0.31177992360414386</v>
      </c>
      <c r="AC268" s="22">
        <f t="shared" si="89"/>
        <v>0.3111716953279712</v>
      </c>
      <c r="AD268" s="22">
        <f t="shared" si="89"/>
        <v>0.31094237481566017</v>
      </c>
      <c r="AE268" s="22">
        <f t="shared" si="89"/>
        <v>0.31045177924250345</v>
      </c>
      <c r="AF268" s="22">
        <f t="shared" si="89"/>
        <v>0.3104175103704165</v>
      </c>
      <c r="AG268" s="22">
        <f t="shared" si="89"/>
        <v>0.31080989784989466</v>
      </c>
      <c r="AH268" s="57">
        <f t="shared" si="89"/>
        <v>0.3120268834219568</v>
      </c>
      <c r="AI268" s="57">
        <f t="shared" si="89"/>
        <v>0.3133196684502865</v>
      </c>
      <c r="AJ268" s="64">
        <f t="shared" si="89"/>
        <v>0.31439609246182926</v>
      </c>
      <c r="AK268" s="22">
        <f t="shared" si="89"/>
        <v>0.3155638298623272</v>
      </c>
      <c r="AL268" s="22">
        <f t="shared" si="89"/>
        <v>0.3162917100604631</v>
      </c>
      <c r="AM268" s="22">
        <f t="shared" si="89"/>
        <v>0.3166584932933476</v>
      </c>
      <c r="AN268" s="22">
        <f t="shared" si="89"/>
        <v>0.3168706825028638</v>
      </c>
      <c r="AO268" s="22">
        <f t="shared" si="89"/>
        <v>0.31649530800257336</v>
      </c>
      <c r="AP268" s="22">
        <f t="shared" si="89"/>
        <v>0.31565458552794395</v>
      </c>
      <c r="AQ268" s="22">
        <f t="shared" si="89"/>
        <v>0.31435201493739107</v>
      </c>
      <c r="AR268" s="22">
        <f t="shared" si="89"/>
        <v>0.31302818932550436</v>
      </c>
      <c r="AS268" s="22">
        <f t="shared" si="89"/>
        <v>0.31112568508926586</v>
      </c>
      <c r="AT268" s="22">
        <f t="shared" si="89"/>
        <v>0.30934083434328397</v>
      </c>
      <c r="AU268" s="22">
        <f t="shared" si="89"/>
        <v>0.30711953477047693</v>
      </c>
      <c r="AV268" s="22">
        <f t="shared" si="89"/>
        <v>0.3050059971414238</v>
      </c>
      <c r="AW268" s="22">
        <f t="shared" si="89"/>
        <v>0.3034210189423496</v>
      </c>
      <c r="AX268" s="22">
        <f t="shared" si="89"/>
        <v>0.3019573507354512</v>
      </c>
      <c r="AY268" s="22">
        <f t="shared" si="89"/>
        <v>0.30083506736185717</v>
      </c>
      <c r="AZ268" s="22">
        <f t="shared" si="89"/>
        <v>0.29980602893278613</v>
      </c>
      <c r="BA268" s="22">
        <f t="shared" si="89"/>
        <v>0.2986760961896723</v>
      </c>
      <c r="BB268" s="22">
        <f t="shared" si="89"/>
        <v>0.29795603459582265</v>
      </c>
      <c r="BC268" s="22">
        <f t="shared" si="89"/>
        <v>0.29748523576285196</v>
      </c>
      <c r="BD268" s="22">
        <f t="shared" si="89"/>
        <v>0.2969274286678079</v>
      </c>
      <c r="BE268" s="22">
        <f t="shared" si="89"/>
        <v>0.2963908500726382</v>
      </c>
      <c r="BF268" s="22">
        <f t="shared" si="89"/>
        <v>0.29588822427496403</v>
      </c>
      <c r="BG268" s="22">
        <f t="shared" si="89"/>
        <v>0.2952353536898718</v>
      </c>
      <c r="BH268" s="22">
        <f t="shared" si="89"/>
        <v>0.2947832728510465</v>
      </c>
      <c r="BI268" s="22">
        <f t="shared" si="89"/>
        <v>0.2941491501241821</v>
      </c>
      <c r="BJ268" s="22">
        <f t="shared" si="89"/>
        <v>0.2939895115923184</v>
      </c>
      <c r="BK268" s="22">
        <f t="shared" si="89"/>
        <v>0.29358274697916353</v>
      </c>
      <c r="BL268" s="22">
        <f t="shared" si="89"/>
        <v>0.29319338649347365</v>
      </c>
      <c r="BM268" s="22">
        <f t="shared" si="89"/>
        <v>0.29281757906104655</v>
      </c>
      <c r="BN268" s="22">
        <f t="shared" si="89"/>
        <v>0.29245312526957684</v>
      </c>
    </row>
    <row r="269" spans="3:66" ht="12.75">
      <c r="C269" t="str">
        <f>C264</f>
        <v>26-65 år</v>
      </c>
      <c r="E269" s="22">
        <f aca="true" t="shared" si="90" ref="E269:T269">E264/E$262</f>
        <v>0.4905446211363123</v>
      </c>
      <c r="F269" s="22">
        <f t="shared" si="90"/>
        <v>0.4920721412305664</v>
      </c>
      <c r="G269" s="22">
        <f t="shared" si="90"/>
        <v>0.4936109347619599</v>
      </c>
      <c r="H269" s="22">
        <f t="shared" si="90"/>
        <v>0.49639969877841167</v>
      </c>
      <c r="I269" s="22">
        <f t="shared" si="90"/>
        <v>0.49911892275602837</v>
      </c>
      <c r="J269" s="22">
        <f t="shared" si="90"/>
        <v>0.5019954500374599</v>
      </c>
      <c r="K269" s="22">
        <f t="shared" si="90"/>
        <v>0.5045193723161396</v>
      </c>
      <c r="L269" s="22">
        <f t="shared" si="90"/>
        <v>0.5070968652376446</v>
      </c>
      <c r="M269" s="22">
        <f t="shared" si="90"/>
        <v>0.5083991668738295</v>
      </c>
      <c r="N269" s="22">
        <f t="shared" si="90"/>
        <v>0.5102455484737346</v>
      </c>
      <c r="O269" s="22">
        <f t="shared" si="90"/>
        <v>0.5131771784276045</v>
      </c>
      <c r="P269" s="22">
        <f t="shared" si="90"/>
        <v>0.5164146646186633</v>
      </c>
      <c r="Q269" s="22">
        <f t="shared" si="90"/>
        <v>0.519921717200667</v>
      </c>
      <c r="R269" s="22">
        <f t="shared" si="90"/>
        <v>0.5238616802456972</v>
      </c>
      <c r="S269" s="22">
        <f t="shared" si="90"/>
        <v>0.5282275421407578</v>
      </c>
      <c r="T269" s="22">
        <f t="shared" si="90"/>
        <v>0.5319841282059177</v>
      </c>
      <c r="U269" s="22">
        <f t="shared" si="89"/>
        <v>0.5340701959097858</v>
      </c>
      <c r="V269" s="22">
        <f t="shared" si="89"/>
        <v>0.5359920137512174</v>
      </c>
      <c r="W269" s="22">
        <f t="shared" si="89"/>
        <v>0.5378217864575997</v>
      </c>
      <c r="X269" s="22">
        <f t="shared" si="89"/>
        <v>0.5406181732129222</v>
      </c>
      <c r="Y269" s="22">
        <f t="shared" si="89"/>
        <v>0.5433980970247144</v>
      </c>
      <c r="Z269" s="22">
        <f t="shared" si="89"/>
        <v>0.5457228201250315</v>
      </c>
      <c r="AA269" s="22">
        <f t="shared" si="89"/>
        <v>0.5474537184168434</v>
      </c>
      <c r="AB269" s="22">
        <f t="shared" si="89"/>
        <v>0.5493050570063003</v>
      </c>
      <c r="AC269" s="22">
        <f t="shared" si="89"/>
        <v>0.5498603419666771</v>
      </c>
      <c r="AD269" s="22">
        <f t="shared" si="89"/>
        <v>0.5495787047672687</v>
      </c>
      <c r="AE269" s="22">
        <f t="shared" si="89"/>
        <v>0.5489737968187184</v>
      </c>
      <c r="AF269" s="22">
        <f t="shared" si="89"/>
        <v>0.5479036410783833</v>
      </c>
      <c r="AG269" s="22">
        <f t="shared" si="89"/>
        <v>0.546105052209605</v>
      </c>
      <c r="AH269" s="57">
        <f t="shared" si="89"/>
        <v>0.5434854982595209</v>
      </c>
      <c r="AI269" s="57">
        <f t="shared" si="89"/>
        <v>0.5396978037181134</v>
      </c>
      <c r="AJ269" s="64">
        <f t="shared" si="89"/>
        <v>0.535277550626606</v>
      </c>
      <c r="AK269" s="22">
        <f t="shared" si="89"/>
        <v>0.5302055093153321</v>
      </c>
      <c r="AL269" s="22">
        <f t="shared" si="89"/>
        <v>0.5251295652593857</v>
      </c>
      <c r="AM269" s="22">
        <f t="shared" si="89"/>
        <v>0.5201772873481464</v>
      </c>
      <c r="AN269" s="22">
        <f t="shared" si="89"/>
        <v>0.5160338836547557</v>
      </c>
      <c r="AO269" s="22">
        <f t="shared" si="89"/>
        <v>0.5134721587989589</v>
      </c>
      <c r="AP269" s="22">
        <f t="shared" si="89"/>
        <v>0.5121455676728961</v>
      </c>
      <c r="AQ269" s="22">
        <f t="shared" si="89"/>
        <v>0.5114015632584592</v>
      </c>
      <c r="AR269" s="22">
        <f t="shared" si="89"/>
        <v>0.5111904823713381</v>
      </c>
      <c r="AS269" s="22">
        <f t="shared" si="89"/>
        <v>0.5115396549559029</v>
      </c>
      <c r="AT269" s="22">
        <f t="shared" si="89"/>
        <v>0.5117306892323404</v>
      </c>
      <c r="AU269" s="22">
        <f t="shared" si="89"/>
        <v>0.5127137341226061</v>
      </c>
      <c r="AV269" s="22">
        <f t="shared" si="89"/>
        <v>0.5135383403800082</v>
      </c>
      <c r="AW269" s="22">
        <f t="shared" si="89"/>
        <v>0.5138471870739337</v>
      </c>
      <c r="AX269" s="22">
        <f t="shared" si="89"/>
        <v>0.5142877161658606</v>
      </c>
      <c r="AY269" s="22">
        <f t="shared" si="89"/>
        <v>0.5144887791984412</v>
      </c>
      <c r="AZ269" s="22">
        <f t="shared" si="89"/>
        <v>0.5147857045698925</v>
      </c>
      <c r="BA269" s="22">
        <f t="shared" si="89"/>
        <v>0.5148740384801657</v>
      </c>
      <c r="BB269" s="22">
        <f t="shared" si="89"/>
        <v>0.5147000494112376</v>
      </c>
      <c r="BC269" s="22">
        <f t="shared" si="89"/>
        <v>0.5140998708474783</v>
      </c>
      <c r="BD269" s="22">
        <f t="shared" si="89"/>
        <v>0.5130601210092313</v>
      </c>
      <c r="BE269" s="22">
        <f t="shared" si="89"/>
        <v>0.5118764934983709</v>
      </c>
      <c r="BF269" s="22">
        <f t="shared" si="89"/>
        <v>0.5105031721863054</v>
      </c>
      <c r="BG269" s="22">
        <f t="shared" si="89"/>
        <v>0.5089854674702365</v>
      </c>
      <c r="BH269" s="22">
        <f t="shared" si="89"/>
        <v>0.5082837219507236</v>
      </c>
      <c r="BI269" s="22">
        <f t="shared" si="89"/>
        <v>0.5086751096857538</v>
      </c>
      <c r="BJ269" s="22">
        <f t="shared" si="89"/>
        <v>0.5090356185384337</v>
      </c>
      <c r="BK269" s="22">
        <f t="shared" si="89"/>
        <v>0.5096545640505039</v>
      </c>
      <c r="BL269" s="22">
        <f t="shared" si="89"/>
        <v>0.5098117396360476</v>
      </c>
      <c r="BM269" s="22">
        <f t="shared" si="89"/>
        <v>0.5098461498043191</v>
      </c>
      <c r="BN269" s="22">
        <f t="shared" si="89"/>
        <v>0.5103638955885517</v>
      </c>
    </row>
    <row r="270" spans="3:66" ht="12.75">
      <c r="C270" t="str">
        <f>C265</f>
        <v>Over 65 år</v>
      </c>
      <c r="E270" s="22">
        <f>1-(E268+E269)</f>
        <v>0.13163501766103525</v>
      </c>
      <c r="F270" s="22">
        <f aca="true" t="shared" si="91" ref="F270:BN270">1-(F268+F269)</f>
        <v>0.13344932823955347</v>
      </c>
      <c r="G270" s="22">
        <f t="shared" si="91"/>
        <v>0.13526141449562057</v>
      </c>
      <c r="H270" s="22">
        <f t="shared" si="91"/>
        <v>0.13660906927022132</v>
      </c>
      <c r="I270" s="22">
        <f t="shared" si="91"/>
        <v>0.13810006285590992</v>
      </c>
      <c r="J270" s="22">
        <f t="shared" si="91"/>
        <v>0.13928147367144417</v>
      </c>
      <c r="K270" s="22">
        <f t="shared" si="91"/>
        <v>0.1405898681851372</v>
      </c>
      <c r="L270" s="22">
        <f t="shared" si="91"/>
        <v>0.1411156128689771</v>
      </c>
      <c r="M270" s="22">
        <f t="shared" si="91"/>
        <v>0.1430416520156712</v>
      </c>
      <c r="N270" s="22">
        <f t="shared" si="91"/>
        <v>0.1446162130462687</v>
      </c>
      <c r="O270" s="22">
        <f t="shared" si="91"/>
        <v>0.1453895275779966</v>
      </c>
      <c r="P270" s="22">
        <f t="shared" si="91"/>
        <v>0.1461488551639909</v>
      </c>
      <c r="Q270" s="22">
        <f t="shared" si="91"/>
        <v>0.14641864159679197</v>
      </c>
      <c r="R270" s="22">
        <f t="shared" si="91"/>
        <v>0.14645322489222456</v>
      </c>
      <c r="S270" s="22">
        <f t="shared" si="91"/>
        <v>0.1460919497187012</v>
      </c>
      <c r="T270" s="22">
        <f t="shared" si="91"/>
        <v>0.14509856368730567</v>
      </c>
      <c r="U270" s="22">
        <f t="shared" si="91"/>
        <v>0.14443862655891793</v>
      </c>
      <c r="V270" s="22">
        <f t="shared" si="91"/>
        <v>0.14273153475149425</v>
      </c>
      <c r="W270" s="22">
        <f t="shared" si="91"/>
        <v>0.14176414152395744</v>
      </c>
      <c r="X270" s="22">
        <f t="shared" si="91"/>
        <v>0.1409036576800251</v>
      </c>
      <c r="Y270" s="22">
        <f t="shared" si="91"/>
        <v>0.1403215613445865</v>
      </c>
      <c r="Z270" s="22">
        <f t="shared" si="91"/>
        <v>0.13954209168860365</v>
      </c>
      <c r="AA270" s="22">
        <f t="shared" si="91"/>
        <v>0.13920891525705104</v>
      </c>
      <c r="AB270" s="22">
        <f t="shared" si="91"/>
        <v>0.13891501938955586</v>
      </c>
      <c r="AC270" s="22">
        <f t="shared" si="91"/>
        <v>0.13896796270535172</v>
      </c>
      <c r="AD270" s="22">
        <f t="shared" si="91"/>
        <v>0.13947892041707122</v>
      </c>
      <c r="AE270" s="22">
        <f t="shared" si="91"/>
        <v>0.14057442393877817</v>
      </c>
      <c r="AF270" s="22">
        <f t="shared" si="91"/>
        <v>0.14167884855120016</v>
      </c>
      <c r="AG270" s="22">
        <f t="shared" si="91"/>
        <v>0.1430850499405003</v>
      </c>
      <c r="AH270" s="57">
        <f t="shared" si="91"/>
        <v>0.14448761831852241</v>
      </c>
      <c r="AI270" s="57">
        <f t="shared" si="91"/>
        <v>0.14698252783160015</v>
      </c>
      <c r="AJ270" s="64">
        <f t="shared" si="91"/>
        <v>0.1503263569115647</v>
      </c>
      <c r="AK270" s="22">
        <f t="shared" si="91"/>
        <v>0.15423066082234071</v>
      </c>
      <c r="AL270" s="22">
        <f t="shared" si="91"/>
        <v>0.15857872468015122</v>
      </c>
      <c r="AM270" s="22">
        <f t="shared" si="91"/>
        <v>0.163164219358506</v>
      </c>
      <c r="AN270" s="22">
        <f t="shared" si="91"/>
        <v>0.16709543384238046</v>
      </c>
      <c r="AO270" s="22">
        <f t="shared" si="91"/>
        <v>0.17003253319846778</v>
      </c>
      <c r="AP270" s="22">
        <f t="shared" si="91"/>
        <v>0.1721998467991599</v>
      </c>
      <c r="AQ270" s="22">
        <f t="shared" si="91"/>
        <v>0.17424642180414973</v>
      </c>
      <c r="AR270" s="22">
        <f t="shared" si="91"/>
        <v>0.1757813283031575</v>
      </c>
      <c r="AS270" s="22">
        <f t="shared" si="91"/>
        <v>0.17733465995483122</v>
      </c>
      <c r="AT270" s="22">
        <f t="shared" si="91"/>
        <v>0.1789284764243756</v>
      </c>
      <c r="AU270" s="22">
        <f t="shared" si="91"/>
        <v>0.18016673110691694</v>
      </c>
      <c r="AV270" s="22">
        <f t="shared" si="91"/>
        <v>0.18145566247856793</v>
      </c>
      <c r="AW270" s="22">
        <f t="shared" si="91"/>
        <v>0.18273179398371675</v>
      </c>
      <c r="AX270" s="22">
        <f t="shared" si="91"/>
        <v>0.1837549330986883</v>
      </c>
      <c r="AY270" s="22">
        <f t="shared" si="91"/>
        <v>0.18467615343970167</v>
      </c>
      <c r="AZ270" s="22">
        <f t="shared" si="91"/>
        <v>0.18540826649732134</v>
      </c>
      <c r="BA270" s="22">
        <f t="shared" si="91"/>
        <v>0.18644986533016206</v>
      </c>
      <c r="BB270" s="22">
        <f t="shared" si="91"/>
        <v>0.18734391599293976</v>
      </c>
      <c r="BC270" s="22">
        <f t="shared" si="91"/>
        <v>0.18841489338966966</v>
      </c>
      <c r="BD270" s="22">
        <f t="shared" si="91"/>
        <v>0.19001245032296077</v>
      </c>
      <c r="BE270" s="22">
        <f t="shared" si="91"/>
        <v>0.19173265642899084</v>
      </c>
      <c r="BF270" s="22">
        <f t="shared" si="91"/>
        <v>0.19360860353873055</v>
      </c>
      <c r="BG270" s="22">
        <f t="shared" si="91"/>
        <v>0.1957791788398917</v>
      </c>
      <c r="BH270" s="22">
        <f t="shared" si="91"/>
        <v>0.19693300519822987</v>
      </c>
      <c r="BI270" s="22">
        <f t="shared" si="91"/>
        <v>0.19717574019006412</v>
      </c>
      <c r="BJ270" s="22">
        <f t="shared" si="91"/>
        <v>0.19697486986924795</v>
      </c>
      <c r="BK270" s="22">
        <f t="shared" si="91"/>
        <v>0.19676268897033256</v>
      </c>
      <c r="BL270" s="22">
        <f t="shared" si="91"/>
        <v>0.19699487387047876</v>
      </c>
      <c r="BM270" s="22">
        <f t="shared" si="91"/>
        <v>0.19733627113463437</v>
      </c>
      <c r="BN270" s="22">
        <f t="shared" si="91"/>
        <v>0.19718297914187155</v>
      </c>
    </row>
    <row r="271" ht="12.75">
      <c r="AJ271" s="60"/>
    </row>
    <row r="272" spans="3:66" ht="12.75">
      <c r="C272" t="s">
        <v>213</v>
      </c>
      <c r="E272" s="38">
        <f>(E268+E270)/E269</f>
        <v>1.03855053528784</v>
      </c>
      <c r="F272" s="38">
        <f aca="true" t="shared" si="92" ref="F272:BN272">(F268+F270)/F269</f>
        <v>1.032222343453981</v>
      </c>
      <c r="G272" s="38">
        <f t="shared" si="92"/>
        <v>1.0258870490424659</v>
      </c>
      <c r="H272" s="38">
        <f t="shared" si="92"/>
        <v>1.014505654336408</v>
      </c>
      <c r="I272" s="38">
        <f t="shared" si="92"/>
        <v>1.0035305303157274</v>
      </c>
      <c r="J272" s="38">
        <f t="shared" si="92"/>
        <v>0.9920499277939231</v>
      </c>
      <c r="K272" s="38">
        <f t="shared" si="92"/>
        <v>0.9820844448632678</v>
      </c>
      <c r="L272" s="38">
        <f t="shared" si="92"/>
        <v>0.9720098240626324</v>
      </c>
      <c r="M272" s="38">
        <f t="shared" si="92"/>
        <v>0.9669583767201022</v>
      </c>
      <c r="N272" s="38">
        <f t="shared" si="92"/>
        <v>0.9598407139292779</v>
      </c>
      <c r="O272" s="38">
        <f t="shared" si="92"/>
        <v>0.9486447216223456</v>
      </c>
      <c r="P272" s="38">
        <f t="shared" si="92"/>
        <v>0.9364283559577676</v>
      </c>
      <c r="Q272" s="38">
        <f t="shared" si="92"/>
        <v>0.9233664740610243</v>
      </c>
      <c r="R272" s="38">
        <f t="shared" si="92"/>
        <v>0.9089008372037983</v>
      </c>
      <c r="S272" s="38">
        <f t="shared" si="92"/>
        <v>0.8931235504064798</v>
      </c>
      <c r="T272" s="38">
        <f t="shared" si="92"/>
        <v>0.8797553291156183</v>
      </c>
      <c r="U272" s="38">
        <f t="shared" si="92"/>
        <v>0.872413041691093</v>
      </c>
      <c r="V272" s="38">
        <f t="shared" si="92"/>
        <v>0.8656994401863486</v>
      </c>
      <c r="W272" s="38">
        <f t="shared" si="92"/>
        <v>0.8593519734233321</v>
      </c>
      <c r="X272" s="38">
        <f t="shared" si="92"/>
        <v>0.8497343403329333</v>
      </c>
      <c r="Y272" s="38">
        <f t="shared" si="92"/>
        <v>0.8402714427513328</v>
      </c>
      <c r="Z272" s="38">
        <f t="shared" si="92"/>
        <v>0.8324320756293245</v>
      </c>
      <c r="AA272" s="38">
        <f t="shared" si="92"/>
        <v>0.8266384287092883</v>
      </c>
      <c r="AB272" s="38">
        <f t="shared" si="92"/>
        <v>0.8204820568191683</v>
      </c>
      <c r="AC272" s="38">
        <f t="shared" si="92"/>
        <v>0.8186436148919474</v>
      </c>
      <c r="AD272" s="38">
        <f t="shared" si="92"/>
        <v>0.8195755973177169</v>
      </c>
      <c r="AE272" s="38">
        <f t="shared" si="92"/>
        <v>0.8215805668594034</v>
      </c>
      <c r="AF272" s="38">
        <f t="shared" si="92"/>
        <v>0.8251384459351304</v>
      </c>
      <c r="AG272" s="38">
        <f t="shared" si="92"/>
        <v>0.8311495122667019</v>
      </c>
      <c r="AH272" s="58">
        <f t="shared" si="92"/>
        <v>0.8399754974188622</v>
      </c>
      <c r="AI272" s="58">
        <f t="shared" si="92"/>
        <v>0.8528887705503886</v>
      </c>
      <c r="AJ272" s="65">
        <f t="shared" si="92"/>
        <v>0.8681896874423018</v>
      </c>
      <c r="AK272" s="38">
        <f t="shared" si="92"/>
        <v>0.8860611261684654</v>
      </c>
      <c r="AL272" s="38">
        <f t="shared" si="92"/>
        <v>0.904291942705709</v>
      </c>
      <c r="AM272" s="38">
        <f t="shared" si="92"/>
        <v>0.922421498058826</v>
      </c>
      <c r="AN272" s="38">
        <f t="shared" si="92"/>
        <v>0.9378572447948673</v>
      </c>
      <c r="AO272" s="38">
        <f t="shared" si="92"/>
        <v>0.947525260841908</v>
      </c>
      <c r="AP272" s="38">
        <f t="shared" si="92"/>
        <v>0.952569861228777</v>
      </c>
      <c r="AQ272" s="38">
        <f t="shared" si="92"/>
        <v>0.9554105263745667</v>
      </c>
      <c r="AR272" s="38">
        <f t="shared" si="92"/>
        <v>0.9562179549219026</v>
      </c>
      <c r="AS272" s="38">
        <f t="shared" si="92"/>
        <v>0.9548826573107115</v>
      </c>
      <c r="AT272" s="38">
        <f t="shared" si="92"/>
        <v>0.9541528797112484</v>
      </c>
      <c r="AU272" s="38">
        <f t="shared" si="92"/>
        <v>0.9504061105585057</v>
      </c>
      <c r="AV272" s="38">
        <f t="shared" si="92"/>
        <v>0.9472742760745375</v>
      </c>
      <c r="AW272" s="38">
        <f t="shared" si="92"/>
        <v>0.9461038712587471</v>
      </c>
      <c r="AX272" s="38">
        <f t="shared" si="92"/>
        <v>0.9444368756369337</v>
      </c>
      <c r="AY272" s="38">
        <f t="shared" si="92"/>
        <v>0.9436769866156682</v>
      </c>
      <c r="AZ272" s="38">
        <f t="shared" si="92"/>
        <v>0.9425558851435236</v>
      </c>
      <c r="BA272" s="38">
        <f t="shared" si="92"/>
        <v>0.942222612256498</v>
      </c>
      <c r="BB272" s="38">
        <f t="shared" si="92"/>
        <v>0.942879160675998</v>
      </c>
      <c r="BC272" s="38">
        <f t="shared" si="92"/>
        <v>0.9451473472489493</v>
      </c>
      <c r="BD272" s="38">
        <f t="shared" si="92"/>
        <v>0.949089315367014</v>
      </c>
      <c r="BE272" s="38">
        <f t="shared" si="92"/>
        <v>0.9535962535915561</v>
      </c>
      <c r="BF272" s="38">
        <f t="shared" si="92"/>
        <v>0.9588516868903125</v>
      </c>
      <c r="BG272" s="38">
        <f t="shared" si="92"/>
        <v>0.9646926364522895</v>
      </c>
      <c r="BH272" s="38">
        <f t="shared" si="92"/>
        <v>0.9674051259444949</v>
      </c>
      <c r="BI272" s="38">
        <f t="shared" si="92"/>
        <v>0.9658913537518553</v>
      </c>
      <c r="BJ272" s="38">
        <f t="shared" si="92"/>
        <v>0.9644990715408986</v>
      </c>
      <c r="BK272" s="38">
        <f t="shared" si="92"/>
        <v>0.9621133028858849</v>
      </c>
      <c r="BL272" s="38">
        <f t="shared" si="92"/>
        <v>0.9615083809444946</v>
      </c>
      <c r="BM272" s="38">
        <f t="shared" si="92"/>
        <v>0.9613759962369116</v>
      </c>
      <c r="BN272" s="38">
        <f t="shared" si="92"/>
        <v>0.9593862509549191</v>
      </c>
    </row>
    <row r="273" spans="3:36" ht="12.75">
      <c r="C273" t="s">
        <v>214</v>
      </c>
      <c r="AJ273" s="60"/>
    </row>
    <row r="274" ht="12.75">
      <c r="AJ274" s="60"/>
    </row>
    <row r="275" spans="2:66" ht="12.75">
      <c r="B275" t="s">
        <v>217</v>
      </c>
      <c r="C275" t="str">
        <f>C262</f>
        <v>Alle</v>
      </c>
      <c r="E275" s="23">
        <f>E262/$Z262</f>
        <v>0.9590087765165565</v>
      </c>
      <c r="F275" s="23">
        <f aca="true" t="shared" si="93" ref="F275:BN275">F262/$Z262</f>
        <v>0.9609841916135758</v>
      </c>
      <c r="G275" s="23">
        <f t="shared" si="93"/>
        <v>0.9613453535531487</v>
      </c>
      <c r="H275" s="23">
        <f t="shared" si="93"/>
        <v>0.9604384149474889</v>
      </c>
      <c r="I275" s="23">
        <f t="shared" si="93"/>
        <v>0.9599335386984549</v>
      </c>
      <c r="J275" s="23">
        <f t="shared" si="93"/>
        <v>0.9591204083887881</v>
      </c>
      <c r="K275" s="23">
        <f t="shared" si="93"/>
        <v>0.9589286642317786</v>
      </c>
      <c r="L275" s="23">
        <f t="shared" si="93"/>
        <v>0.9598977039293857</v>
      </c>
      <c r="M275" s="23">
        <f t="shared" si="93"/>
        <v>0.9614963849096974</v>
      </c>
      <c r="N275" s="23">
        <f t="shared" si="93"/>
        <v>0.9623327796767703</v>
      </c>
      <c r="O275" s="23">
        <f t="shared" si="93"/>
        <v>0.962431466004155</v>
      </c>
      <c r="P275" s="23">
        <f t="shared" si="93"/>
        <v>0.9634877474170355</v>
      </c>
      <c r="Q275" s="23">
        <f t="shared" si="93"/>
        <v>0.9655629745409913</v>
      </c>
      <c r="R275" s="23">
        <f t="shared" si="93"/>
        <v>0.9685004875217142</v>
      </c>
      <c r="S275" s="23">
        <f t="shared" si="93"/>
        <v>0.9719691430743492</v>
      </c>
      <c r="T275" s="23">
        <f t="shared" si="93"/>
        <v>0.974975886577515</v>
      </c>
      <c r="U275" s="23">
        <f t="shared" si="93"/>
        <v>0.9785550483028297</v>
      </c>
      <c r="V275" s="23">
        <f t="shared" si="93"/>
        <v>0.9851796025492592</v>
      </c>
      <c r="W275" s="23">
        <f t="shared" si="93"/>
        <v>0.9897002243331591</v>
      </c>
      <c r="X275" s="23">
        <f t="shared" si="93"/>
        <v>0.9934034006257764</v>
      </c>
      <c r="Y275" s="23">
        <f t="shared" si="93"/>
        <v>0.9969146451447922</v>
      </c>
      <c r="Z275" s="23">
        <f t="shared" si="93"/>
        <v>1</v>
      </c>
      <c r="AA275" s="23">
        <f t="shared" si="93"/>
        <v>1.0036009252499851</v>
      </c>
      <c r="AB275" s="23">
        <f t="shared" si="93"/>
        <v>1.0071922820537789</v>
      </c>
      <c r="AC275" s="23">
        <f t="shared" si="93"/>
        <v>1.010035236272141</v>
      </c>
      <c r="AD275" s="23">
        <f t="shared" si="93"/>
        <v>1.0126868215666773</v>
      </c>
      <c r="AE275" s="23">
        <f t="shared" si="93"/>
        <v>1.0152691763387711</v>
      </c>
      <c r="AF275" s="23">
        <f t="shared" si="93"/>
        <v>1.0182811731065124</v>
      </c>
      <c r="AG275" s="23">
        <f t="shared" si="93"/>
        <v>1.0219629611076433</v>
      </c>
      <c r="AH275" s="59">
        <f t="shared" si="93"/>
        <v>1.027349245846966</v>
      </c>
      <c r="AI275" s="59">
        <f t="shared" si="93"/>
        <v>1.0340396535171825</v>
      </c>
      <c r="AJ275" s="66">
        <f t="shared" si="93"/>
        <v>1.038408681094758</v>
      </c>
      <c r="AK275" s="23">
        <f t="shared" si="93"/>
        <v>1.0437300720827947</v>
      </c>
      <c r="AL275" s="23">
        <f t="shared" si="93"/>
        <v>1.048967180104075</v>
      </c>
      <c r="AM275" s="23">
        <f t="shared" si="93"/>
        <v>1.0541148254508408</v>
      </c>
      <c r="AN275" s="23">
        <f t="shared" si="93"/>
        <v>1.0591699566252255</v>
      </c>
      <c r="AO275" s="23">
        <f t="shared" si="93"/>
        <v>1.0641259054174796</v>
      </c>
      <c r="AP275" s="23">
        <f t="shared" si="93"/>
        <v>1.0689730237685464</v>
      </c>
      <c r="AQ275" s="23">
        <f t="shared" si="93"/>
        <v>1.0736923775349911</v>
      </c>
      <c r="AR275" s="23">
        <f t="shared" si="93"/>
        <v>1.0782690402281434</v>
      </c>
      <c r="AS275" s="23">
        <f t="shared" si="93"/>
        <v>1.0826871938945875</v>
      </c>
      <c r="AT275" s="23">
        <f t="shared" si="93"/>
        <v>1.086939293188123</v>
      </c>
      <c r="AU275" s="23">
        <f t="shared" si="93"/>
        <v>1.091018598176772</v>
      </c>
      <c r="AV275" s="23">
        <f t="shared" si="93"/>
        <v>1.0949133746659612</v>
      </c>
      <c r="AW275" s="23">
        <f t="shared" si="93"/>
        <v>1.0986169754165862</v>
      </c>
      <c r="AX275" s="23">
        <f t="shared" si="93"/>
        <v>1.1021272815406193</v>
      </c>
      <c r="AY275" s="23">
        <f t="shared" si="93"/>
        <v>1.1054443814526926</v>
      </c>
      <c r="AZ275" s="23">
        <f t="shared" si="93"/>
        <v>1.1085712183856788</v>
      </c>
      <c r="BA275" s="23">
        <f t="shared" si="93"/>
        <v>1.111509900944129</v>
      </c>
      <c r="BB275" s="23">
        <f t="shared" si="93"/>
        <v>1.1142662050278305</v>
      </c>
      <c r="BC275" s="23">
        <f t="shared" si="93"/>
        <v>1.1168439452334933</v>
      </c>
      <c r="BD275" s="23">
        <f t="shared" si="93"/>
        <v>1.1192492429791767</v>
      </c>
      <c r="BE275" s="23">
        <f t="shared" si="93"/>
        <v>1.1214910135327527</v>
      </c>
      <c r="BF275" s="23">
        <f t="shared" si="93"/>
        <v>1.1235871673142799</v>
      </c>
      <c r="BG275" s="23">
        <f t="shared" si="93"/>
        <v>1.1255481185834972</v>
      </c>
      <c r="BH275" s="23">
        <f t="shared" si="93"/>
        <v>1.1273893279201586</v>
      </c>
      <c r="BI275" s="23">
        <f t="shared" si="93"/>
        <v>1.1291258717280255</v>
      </c>
      <c r="BJ275" s="23">
        <f t="shared" si="93"/>
        <v>1.1307692711396038</v>
      </c>
      <c r="BK275" s="23">
        <f t="shared" si="93"/>
        <v>1.1323359739853098</v>
      </c>
      <c r="BL275" s="23">
        <f t="shared" si="93"/>
        <v>1.1338397148781996</v>
      </c>
      <c r="BM275" s="23">
        <f t="shared" si="93"/>
        <v>1.1352949054900425</v>
      </c>
      <c r="BN275" s="23">
        <f t="shared" si="93"/>
        <v>1.1367097049809378</v>
      </c>
    </row>
    <row r="276" spans="3:66" ht="12.75">
      <c r="C276" t="str">
        <f>C263</f>
        <v>0-25 år</v>
      </c>
      <c r="E276" s="23">
        <f>E263/$Z263</f>
        <v>1.1512318007754192</v>
      </c>
      <c r="F276" s="23">
        <f aca="true" t="shared" si="94" ref="F276:T276">F263/$Z263</f>
        <v>1.1433995173897078</v>
      </c>
      <c r="G276" s="23">
        <f t="shared" si="94"/>
        <v>1.133594111391415</v>
      </c>
      <c r="H276" s="23">
        <f t="shared" si="94"/>
        <v>1.1199020711230228</v>
      </c>
      <c r="I276" s="23">
        <f t="shared" si="94"/>
        <v>1.106472319056907</v>
      </c>
      <c r="J276" s="23">
        <f t="shared" si="94"/>
        <v>1.0931689422155246</v>
      </c>
      <c r="K276" s="23">
        <f t="shared" si="94"/>
        <v>1.081274172242278</v>
      </c>
      <c r="L276" s="23">
        <f t="shared" si="94"/>
        <v>1.0729024097132474</v>
      </c>
      <c r="M276" s="23">
        <f t="shared" si="94"/>
        <v>1.0648269136308794</v>
      </c>
      <c r="N276" s="23">
        <f t="shared" si="94"/>
        <v>1.0552933335876733</v>
      </c>
      <c r="O276" s="23">
        <f t="shared" si="94"/>
        <v>1.0440721674066373</v>
      </c>
      <c r="P276" s="23">
        <f t="shared" si="94"/>
        <v>1.0329827414362902</v>
      </c>
      <c r="Q276" s="23">
        <f t="shared" si="94"/>
        <v>1.0236208409436653</v>
      </c>
      <c r="R276" s="23">
        <f t="shared" si="94"/>
        <v>1.0145045375858994</v>
      </c>
      <c r="S276" s="23">
        <f t="shared" si="94"/>
        <v>1.0057709365596372</v>
      </c>
      <c r="T276" s="23">
        <f t="shared" si="94"/>
        <v>1.00032249526689</v>
      </c>
      <c r="U276" s="23">
        <f aca="true" t="shared" si="95" ref="U276:BN276">U263/$Z263</f>
        <v>0.9995606672611866</v>
      </c>
      <c r="V276" s="23">
        <f t="shared" si="95"/>
        <v>1.0056552913068153</v>
      </c>
      <c r="W276" s="23">
        <f t="shared" si="95"/>
        <v>1.0075580729924223</v>
      </c>
      <c r="X276" s="23">
        <f t="shared" si="95"/>
        <v>1.0052177468966537</v>
      </c>
      <c r="Y276" s="23">
        <f t="shared" si="95"/>
        <v>1.0018091924861583</v>
      </c>
      <c r="Z276" s="23">
        <f t="shared" si="95"/>
        <v>1</v>
      </c>
      <c r="AA276" s="23">
        <f t="shared" si="95"/>
        <v>0.999143986685297</v>
      </c>
      <c r="AB276" s="23">
        <f t="shared" si="95"/>
        <v>0.9977353798171613</v>
      </c>
      <c r="AC276" s="23">
        <f t="shared" si="95"/>
        <v>0.9985997386655731</v>
      </c>
      <c r="AD276" s="23">
        <f t="shared" si="95"/>
        <v>1.00048344484556</v>
      </c>
      <c r="AE276" s="23">
        <f t="shared" si="95"/>
        <v>1.0014521228653317</v>
      </c>
      <c r="AF276" s="23">
        <f t="shared" si="95"/>
        <v>1.0043122564892486</v>
      </c>
      <c r="AG276" s="23">
        <f t="shared" si="95"/>
        <v>1.0092176419813728</v>
      </c>
      <c r="AH276" s="59">
        <f t="shared" si="95"/>
        <v>1.0185092015470234</v>
      </c>
      <c r="AI276" s="59">
        <f t="shared" si="95"/>
        <v>1.0293893930651</v>
      </c>
      <c r="AJ276" s="66">
        <f t="shared" si="95"/>
        <v>1.0372902290491337</v>
      </c>
      <c r="AK276" s="23">
        <f t="shared" si="95"/>
        <v>1.0464783599021628</v>
      </c>
      <c r="AL276" s="23">
        <f t="shared" si="95"/>
        <v>1.0541551788975057</v>
      </c>
      <c r="AM276" s="23">
        <f t="shared" si="95"/>
        <v>1.060556718696051</v>
      </c>
      <c r="AN276" s="23">
        <f t="shared" si="95"/>
        <v>1.066356817653685</v>
      </c>
      <c r="AO276" s="23">
        <f t="shared" si="95"/>
        <v>1.0700772453727743</v>
      </c>
      <c r="AP276" s="23">
        <f t="shared" si="95"/>
        <v>1.072096024318752</v>
      </c>
      <c r="AQ276" s="23">
        <f t="shared" si="95"/>
        <v>1.0723855552488877</v>
      </c>
      <c r="AR276" s="23">
        <f t="shared" si="95"/>
        <v>1.0724212772504842</v>
      </c>
      <c r="AS276" s="23">
        <f t="shared" si="95"/>
        <v>1.0702708645512302</v>
      </c>
      <c r="AT276" s="23">
        <f t="shared" si="95"/>
        <v>1.0683102089850811</v>
      </c>
      <c r="AU276" s="23">
        <f t="shared" si="95"/>
        <v>1.0646195383832784</v>
      </c>
      <c r="AV276" s="23">
        <f t="shared" si="95"/>
        <v>1.0610674124320298</v>
      </c>
      <c r="AW276" s="23">
        <f t="shared" si="95"/>
        <v>1.0591239890954876</v>
      </c>
      <c r="AX276" s="23">
        <f t="shared" si="95"/>
        <v>1.0573826897565717</v>
      </c>
      <c r="AY276" s="23">
        <f t="shared" si="95"/>
        <v>1.0566233236828997</v>
      </c>
      <c r="AZ276" s="23">
        <f t="shared" si="95"/>
        <v>1.0559875503191176</v>
      </c>
      <c r="BA276" s="23">
        <f t="shared" si="95"/>
        <v>1.054796400373335</v>
      </c>
      <c r="BB276" s="23">
        <f t="shared" si="95"/>
        <v>1.0548628112847682</v>
      </c>
      <c r="BC276" s="23">
        <f t="shared" si="95"/>
        <v>1.0556324884925659</v>
      </c>
      <c r="BD276" s="23">
        <f t="shared" si="95"/>
        <v>1.0559223049176223</v>
      </c>
      <c r="BE276" s="23">
        <f t="shared" si="95"/>
        <v>1.0561252536703902</v>
      </c>
      <c r="BF276" s="23">
        <f t="shared" si="95"/>
        <v>1.0563048869781597</v>
      </c>
      <c r="BG276" s="23">
        <f t="shared" si="95"/>
        <v>1.05581363298204</v>
      </c>
      <c r="BH276" s="23">
        <f t="shared" si="95"/>
        <v>1.0559214029064958</v>
      </c>
      <c r="BI276" s="23">
        <f t="shared" si="95"/>
        <v>1.055272920048111</v>
      </c>
      <c r="BJ276" s="23">
        <f t="shared" si="95"/>
        <v>1.0562352855589106</v>
      </c>
      <c r="BK276" s="23">
        <f t="shared" si="95"/>
        <v>1.0562352855589106</v>
      </c>
      <c r="BL276" s="23">
        <f t="shared" si="95"/>
        <v>1.0562352855589106</v>
      </c>
      <c r="BM276" s="23">
        <f t="shared" si="95"/>
        <v>1.0562352855589106</v>
      </c>
      <c r="BN276" s="23">
        <f t="shared" si="95"/>
        <v>1.0562352855589106</v>
      </c>
    </row>
    <row r="277" spans="3:66" ht="12.75">
      <c r="C277" t="str">
        <f>C264</f>
        <v>26-65 år</v>
      </c>
      <c r="E277" s="23">
        <f aca="true" t="shared" si="96" ref="E277:T277">E264/$Z264</f>
        <v>0.8620431097877309</v>
      </c>
      <c r="F277" s="23">
        <f t="shared" si="96"/>
        <v>0.8665086586404365</v>
      </c>
      <c r="G277" s="23">
        <f t="shared" si="96"/>
        <v>0.8695450530870525</v>
      </c>
      <c r="H277" s="23">
        <f t="shared" si="96"/>
        <v>0.8736327716072366</v>
      </c>
      <c r="I277" s="23">
        <f t="shared" si="96"/>
        <v>0.8779566770595792</v>
      </c>
      <c r="J277" s="23">
        <f t="shared" si="96"/>
        <v>0.8822685496987843</v>
      </c>
      <c r="K277" s="23">
        <f t="shared" si="96"/>
        <v>0.8865271341655226</v>
      </c>
      <c r="L277" s="23">
        <f t="shared" si="96"/>
        <v>0.8919566832478831</v>
      </c>
      <c r="M277" s="23">
        <f t="shared" si="96"/>
        <v>0.8957367055464048</v>
      </c>
      <c r="N277" s="23">
        <f t="shared" si="96"/>
        <v>0.8997718234834444</v>
      </c>
      <c r="O277" s="23">
        <f t="shared" si="96"/>
        <v>0.9050342883605224</v>
      </c>
      <c r="P277" s="23">
        <f t="shared" si="96"/>
        <v>0.9117434411714047</v>
      </c>
      <c r="Q277" s="23">
        <f t="shared" si="96"/>
        <v>0.9199123461132123</v>
      </c>
      <c r="R277" s="23">
        <f t="shared" si="96"/>
        <v>0.9297032742659727</v>
      </c>
      <c r="S277" s="23">
        <f t="shared" si="96"/>
        <v>0.9408088732026845</v>
      </c>
      <c r="T277" s="23">
        <f t="shared" si="96"/>
        <v>0.9504306543821959</v>
      </c>
      <c r="U277" s="23">
        <f aca="true" t="shared" si="97" ref="U277:BN277">U264/$Z264</f>
        <v>0.957660312309946</v>
      </c>
      <c r="V277" s="23">
        <f t="shared" si="97"/>
        <v>0.9676128239534117</v>
      </c>
      <c r="W277" s="23">
        <f t="shared" si="97"/>
        <v>0.9753712380698956</v>
      </c>
      <c r="X277" s="23">
        <f t="shared" si="97"/>
        <v>0.984111185943749</v>
      </c>
      <c r="Y277" s="23">
        <f t="shared" si="97"/>
        <v>0.9926678912632494</v>
      </c>
      <c r="Z277" s="23">
        <f t="shared" si="97"/>
        <v>1</v>
      </c>
      <c r="AA277" s="23">
        <f t="shared" si="97"/>
        <v>1.0067841000469968</v>
      </c>
      <c r="AB277" s="23">
        <f t="shared" si="97"/>
        <v>1.01380369943683</v>
      </c>
      <c r="AC277" s="23">
        <f t="shared" si="97"/>
        <v>1.0176930484375737</v>
      </c>
      <c r="AD277" s="23">
        <f t="shared" si="97"/>
        <v>1.0198421088639547</v>
      </c>
      <c r="AE277" s="23">
        <f t="shared" si="97"/>
        <v>1.0213173317546282</v>
      </c>
      <c r="AF277" s="23">
        <f t="shared" si="97"/>
        <v>1.0223504347111592</v>
      </c>
      <c r="AG277" s="23">
        <f t="shared" si="97"/>
        <v>1.022678758612486</v>
      </c>
      <c r="AH277" s="59">
        <f t="shared" si="97"/>
        <v>1.0231373806903603</v>
      </c>
      <c r="AI277" s="59">
        <f t="shared" si="97"/>
        <v>1.0226234076720528</v>
      </c>
      <c r="AJ277" s="66">
        <f t="shared" si="97"/>
        <v>1.0185332825892413</v>
      </c>
      <c r="AK277" s="23">
        <f t="shared" si="97"/>
        <v>1.0140522148764057</v>
      </c>
      <c r="AL277" s="23">
        <f t="shared" si="97"/>
        <v>1.0093836265326268</v>
      </c>
      <c r="AM277" s="23">
        <f t="shared" si="97"/>
        <v>1.004771232272924</v>
      </c>
      <c r="AN277" s="23">
        <f t="shared" si="97"/>
        <v>1.0015479763930877</v>
      </c>
      <c r="AO277" s="23">
        <f t="shared" si="97"/>
        <v>1.0012391011309068</v>
      </c>
      <c r="AP277" s="23">
        <f t="shared" si="97"/>
        <v>1.0032012147843161</v>
      </c>
      <c r="AQ277" s="23">
        <f t="shared" si="97"/>
        <v>1.0061663908507323</v>
      </c>
      <c r="AR277" s="23">
        <f t="shared" si="97"/>
        <v>1.010038155769293</v>
      </c>
      <c r="AS277" s="23">
        <f t="shared" si="97"/>
        <v>1.0148694779945642</v>
      </c>
      <c r="AT277" s="23">
        <f t="shared" si="97"/>
        <v>1.0192357239696053</v>
      </c>
      <c r="AU277" s="23">
        <f t="shared" si="97"/>
        <v>1.0250262566265111</v>
      </c>
      <c r="AV277" s="23">
        <f t="shared" si="97"/>
        <v>1.030339902511328</v>
      </c>
      <c r="AW277" s="23">
        <f t="shared" si="97"/>
        <v>1.0344468321118538</v>
      </c>
      <c r="AX277" s="23">
        <f t="shared" si="97"/>
        <v>1.0386417823204654</v>
      </c>
      <c r="AY277" s="23">
        <f t="shared" si="97"/>
        <v>1.0421750920276105</v>
      </c>
      <c r="AZ277" s="23">
        <f t="shared" si="97"/>
        <v>1.0457261354616383</v>
      </c>
      <c r="BA277" s="23">
        <f t="shared" si="97"/>
        <v>1.0486781391671962</v>
      </c>
      <c r="BB277" s="23">
        <f t="shared" si="97"/>
        <v>1.050923380212867</v>
      </c>
      <c r="BC277" s="23">
        <f t="shared" si="97"/>
        <v>1.0521262934721665</v>
      </c>
      <c r="BD277" s="23">
        <f t="shared" si="97"/>
        <v>1.0522597385808812</v>
      </c>
      <c r="BE277" s="23">
        <f t="shared" si="97"/>
        <v>1.0519349133421882</v>
      </c>
      <c r="BF277" s="23">
        <f t="shared" si="97"/>
        <v>1.051073534015579</v>
      </c>
      <c r="BG277" s="23">
        <f t="shared" si="97"/>
        <v>1.0497776786505124</v>
      </c>
      <c r="BH277" s="23">
        <f t="shared" si="97"/>
        <v>1.050045229099077</v>
      </c>
      <c r="BI277" s="23">
        <f t="shared" si="97"/>
        <v>1.052472437415543</v>
      </c>
      <c r="BJ277" s="23">
        <f t="shared" si="97"/>
        <v>1.0547512659025784</v>
      </c>
      <c r="BK277" s="23">
        <f t="shared" si="97"/>
        <v>1.0574969121649804</v>
      </c>
      <c r="BL277" s="23">
        <f t="shared" si="97"/>
        <v>1.0592278281088894</v>
      </c>
      <c r="BM277" s="23">
        <f t="shared" si="97"/>
        <v>1.0606588456827601</v>
      </c>
      <c r="BN277" s="23">
        <f t="shared" si="97"/>
        <v>1.063059069170809</v>
      </c>
    </row>
    <row r="278" spans="3:66" ht="12.75">
      <c r="C278" t="str">
        <f>C265</f>
        <v>Over 65 år</v>
      </c>
      <c r="E278" s="23">
        <f aca="true" t="shared" si="98" ref="E278:BN278">E265/$Z265</f>
        <v>0.9046743824587633</v>
      </c>
      <c r="F278" s="23">
        <f t="shared" si="98"/>
        <v>0.9190312414286406</v>
      </c>
      <c r="G278" s="23">
        <f t="shared" si="98"/>
        <v>0.9318607177622769</v>
      </c>
      <c r="H278" s="23">
        <f t="shared" si="98"/>
        <v>0.9402545996267593</v>
      </c>
      <c r="I278" s="23">
        <f t="shared" si="98"/>
        <v>0.9500198989991341</v>
      </c>
      <c r="J278" s="23">
        <f t="shared" si="98"/>
        <v>0.957335470234862</v>
      </c>
      <c r="K278" s="23">
        <f t="shared" si="98"/>
        <v>0.9661353992438381</v>
      </c>
      <c r="L278" s="23">
        <f t="shared" si="98"/>
        <v>0.9707242697874034</v>
      </c>
      <c r="M278" s="23">
        <f t="shared" si="98"/>
        <v>0.9856135614368153</v>
      </c>
      <c r="N278" s="23">
        <f t="shared" si="98"/>
        <v>0.9973324584944525</v>
      </c>
      <c r="O278" s="23">
        <f t="shared" si="98"/>
        <v>1.0027670365012182</v>
      </c>
      <c r="P278" s="23">
        <f t="shared" si="98"/>
        <v>1.0091078256847676</v>
      </c>
      <c r="Q278" s="23">
        <f t="shared" si="98"/>
        <v>1.013148129225176</v>
      </c>
      <c r="R278" s="23">
        <f t="shared" si="98"/>
        <v>1.0164677663104567</v>
      </c>
      <c r="S278" s="23">
        <f t="shared" si="98"/>
        <v>1.0175904463291725</v>
      </c>
      <c r="T278" s="23">
        <f t="shared" si="98"/>
        <v>1.0138042583858147</v>
      </c>
      <c r="U278" s="23">
        <f t="shared" si="98"/>
        <v>1.012895358155094</v>
      </c>
      <c r="V278" s="23">
        <f t="shared" si="98"/>
        <v>1.0076960723678197</v>
      </c>
      <c r="W278" s="23">
        <f t="shared" si="98"/>
        <v>1.005453401384325</v>
      </c>
      <c r="X278" s="23">
        <f t="shared" si="98"/>
        <v>1.0030870339197264</v>
      </c>
      <c r="Y278" s="23">
        <f t="shared" si="98"/>
        <v>1.0024819967838914</v>
      </c>
      <c r="Z278" s="23">
        <f t="shared" si="98"/>
        <v>1</v>
      </c>
      <c r="AA278" s="23">
        <f t="shared" si="98"/>
        <v>1.001203351636827</v>
      </c>
      <c r="AB278" s="23">
        <f t="shared" si="98"/>
        <v>1.0026621633976733</v>
      </c>
      <c r="AC278" s="23">
        <f t="shared" si="98"/>
        <v>1.0058715492715353</v>
      </c>
      <c r="AD278" s="23">
        <f t="shared" si="98"/>
        <v>1.0122244391978015</v>
      </c>
      <c r="AE278" s="23">
        <f t="shared" si="98"/>
        <v>1.02277763137373</v>
      </c>
      <c r="AF278" s="23">
        <f t="shared" si="98"/>
        <v>1.0338686343370675</v>
      </c>
      <c r="AG278" s="23">
        <f t="shared" si="98"/>
        <v>1.0479162521041847</v>
      </c>
      <c r="AH278" s="59">
        <f t="shared" si="98"/>
        <v>1.0637534352664046</v>
      </c>
      <c r="AI278" s="59">
        <f t="shared" si="98"/>
        <v>1.089167684025406</v>
      </c>
      <c r="AJ278" s="66">
        <f t="shared" si="98"/>
        <v>1.118645093283281</v>
      </c>
      <c r="AK278" s="23">
        <f t="shared" si="98"/>
        <v>1.1535871912194173</v>
      </c>
      <c r="AL278" s="23">
        <f t="shared" si="98"/>
        <v>1.1920634188519816</v>
      </c>
      <c r="AM278" s="23">
        <f t="shared" si="98"/>
        <v>1.2325513786142086</v>
      </c>
      <c r="AN278" s="23">
        <f t="shared" si="98"/>
        <v>1.268301934395781</v>
      </c>
      <c r="AO278" s="23">
        <f t="shared" si="98"/>
        <v>1.29662922362053</v>
      </c>
      <c r="AP278" s="23">
        <f t="shared" si="98"/>
        <v>1.3191399281351621</v>
      </c>
      <c r="AQ278" s="23">
        <f t="shared" si="98"/>
        <v>1.3407093282857758</v>
      </c>
      <c r="AR278" s="23">
        <f t="shared" si="98"/>
        <v>1.3582857602967056</v>
      </c>
      <c r="AS278" s="23">
        <f t="shared" si="98"/>
        <v>1.3759014065714585</v>
      </c>
      <c r="AT278" s="23">
        <f t="shared" si="98"/>
        <v>1.3937211347458922</v>
      </c>
      <c r="AU278" s="23">
        <f t="shared" si="98"/>
        <v>1.4086319734025055</v>
      </c>
      <c r="AV278" s="23">
        <f t="shared" si="98"/>
        <v>1.4237761152203665</v>
      </c>
      <c r="AW278" s="23">
        <f t="shared" si="98"/>
        <v>1.4386375492908645</v>
      </c>
      <c r="AX278" s="23">
        <f t="shared" si="98"/>
        <v>1.4513159260793271</v>
      </c>
      <c r="AY278" s="23">
        <f t="shared" si="98"/>
        <v>1.4629813550446917</v>
      </c>
      <c r="AZ278" s="23">
        <f t="shared" si="98"/>
        <v>1.4729362962195796</v>
      </c>
      <c r="BA278" s="23">
        <f t="shared" si="98"/>
        <v>1.4851339129556738</v>
      </c>
      <c r="BB278" s="23">
        <f t="shared" si="98"/>
        <v>1.4959564099523968</v>
      </c>
      <c r="BC278" s="23">
        <f t="shared" si="98"/>
        <v>1.5079910903661127</v>
      </c>
      <c r="BD278" s="23">
        <f t="shared" si="98"/>
        <v>1.5240516957393635</v>
      </c>
      <c r="BE278" s="23">
        <f t="shared" si="98"/>
        <v>1.5409296864217317</v>
      </c>
      <c r="BF278" s="23">
        <f t="shared" si="98"/>
        <v>1.5589153651849237</v>
      </c>
      <c r="BG278" s="23">
        <f t="shared" si="98"/>
        <v>1.57914461408046</v>
      </c>
      <c r="BH278" s="23">
        <f t="shared" si="98"/>
        <v>1.5910505843177063</v>
      </c>
      <c r="BI278" s="23">
        <f t="shared" si="98"/>
        <v>1.5954650785492057</v>
      </c>
      <c r="BJ278" s="23">
        <f t="shared" si="98"/>
        <v>1.5961602909481192</v>
      </c>
      <c r="BK278" s="23">
        <f t="shared" si="98"/>
        <v>1.596649863930085</v>
      </c>
      <c r="BL278" s="23">
        <f t="shared" si="98"/>
        <v>1.6006570361493997</v>
      </c>
      <c r="BM278" s="23">
        <f t="shared" si="98"/>
        <v>1.6054885107999908</v>
      </c>
      <c r="BN278" s="23">
        <f t="shared" si="98"/>
        <v>1.6062408008931697</v>
      </c>
    </row>
  </sheetData>
  <sheetProtection/>
  <printOptions/>
  <pageMargins left="0.75" right="0.75" top="1" bottom="1" header="0" footer="0"/>
  <pageSetup horizontalDpi="300" verticalDpi="300" orientation="portrait" paperSize="9" r:id="rId3"/>
  <ignoredErrors>
    <ignoredError sqref="AG134:BN134 AK9:BN133 AK8:BN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Line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befolkning 1979 til 2040</dc:title>
  <dc:subject>Demografi</dc:subject>
  <dc:creator>Ulrik Gerdes</dc:creator>
  <cp:keywords/>
  <dc:description>Version 3.0 :: Marts 2008</dc:description>
  <cp:lastModifiedBy>Ulrik Gerdes</cp:lastModifiedBy>
  <dcterms:created xsi:type="dcterms:W3CDTF">2005-03-02T09:28:20Z</dcterms:created>
  <dcterms:modified xsi:type="dcterms:W3CDTF">2010-02-25T21:23:20Z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